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timaM\Desktop\ส่งบัญชี\"/>
    </mc:Choice>
  </mc:AlternateContent>
  <workbookProtection workbookPassword="CA9C" lockStructure="1"/>
  <bookViews>
    <workbookView xWindow="0" yWindow="0" windowWidth="21600" windowHeight="892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41" i="1" l="1"/>
  <c r="N136" i="1"/>
  <c r="M136" i="1"/>
  <c r="L136" i="1"/>
  <c r="N135" i="1"/>
  <c r="M135" i="1"/>
  <c r="L135" i="1"/>
  <c r="N134" i="1"/>
  <c r="M134" i="1"/>
  <c r="L134" i="1"/>
  <c r="N133" i="1"/>
  <c r="M133" i="1"/>
  <c r="L133" i="1"/>
  <c r="N132" i="1"/>
  <c r="M132" i="1"/>
  <c r="L132" i="1"/>
  <c r="N131" i="1"/>
  <c r="M131" i="1"/>
  <c r="L131" i="1"/>
  <c r="N130" i="1"/>
  <c r="M130" i="1"/>
  <c r="L130" i="1"/>
  <c r="N129" i="1"/>
  <c r="M129" i="1"/>
  <c r="L129" i="1"/>
  <c r="N128" i="1"/>
  <c r="M128" i="1"/>
  <c r="L128" i="1"/>
  <c r="N127" i="1"/>
  <c r="M127" i="1"/>
  <c r="L127" i="1"/>
  <c r="N123" i="1"/>
  <c r="M123" i="1"/>
  <c r="L123" i="1"/>
  <c r="N122" i="1"/>
  <c r="M122" i="1"/>
  <c r="L122" i="1"/>
  <c r="N121" i="1"/>
  <c r="M121" i="1"/>
  <c r="L121" i="1"/>
  <c r="N120" i="1"/>
  <c r="M120" i="1"/>
  <c r="L120" i="1"/>
  <c r="N119" i="1"/>
  <c r="M119" i="1"/>
  <c r="L119" i="1"/>
  <c r="N118" i="1"/>
  <c r="M118" i="1"/>
  <c r="L118" i="1"/>
  <c r="N117" i="1"/>
  <c r="M117" i="1"/>
  <c r="L117" i="1"/>
  <c r="N116" i="1"/>
  <c r="M116" i="1"/>
  <c r="L116" i="1"/>
  <c r="N115" i="1"/>
  <c r="M115" i="1"/>
  <c r="L115" i="1"/>
  <c r="N114" i="1"/>
  <c r="M114" i="1"/>
  <c r="L114" i="1"/>
  <c r="L124" i="1" s="1"/>
  <c r="N97" i="1"/>
  <c r="M97" i="1"/>
  <c r="L97" i="1"/>
  <c r="N85" i="1"/>
  <c r="N59" i="1" s="1"/>
  <c r="M85" i="1"/>
  <c r="M59" i="1" s="1"/>
  <c r="L85" i="1"/>
  <c r="L59" i="1" s="1"/>
  <c r="N73" i="1"/>
  <c r="N147" i="1" s="1"/>
  <c r="M73" i="1"/>
  <c r="M147" i="1" s="1"/>
  <c r="L73" i="1"/>
  <c r="L147" i="1" s="1"/>
  <c r="Q136" i="1"/>
  <c r="P136" i="1"/>
  <c r="O136" i="1"/>
  <c r="Q135" i="1"/>
  <c r="P135" i="1"/>
  <c r="O135" i="1"/>
  <c r="Q134" i="1"/>
  <c r="P134" i="1"/>
  <c r="O134" i="1"/>
  <c r="Q133" i="1"/>
  <c r="P133" i="1"/>
  <c r="O133" i="1"/>
  <c r="Q132" i="1"/>
  <c r="P132" i="1"/>
  <c r="O132" i="1"/>
  <c r="Q131" i="1"/>
  <c r="P131" i="1"/>
  <c r="O131" i="1"/>
  <c r="Q130" i="1"/>
  <c r="P130" i="1"/>
  <c r="O130" i="1"/>
  <c r="Q129" i="1"/>
  <c r="P129" i="1"/>
  <c r="O129" i="1"/>
  <c r="Q128" i="1"/>
  <c r="P128" i="1"/>
  <c r="O128" i="1"/>
  <c r="Q127" i="1"/>
  <c r="P127" i="1"/>
  <c r="O127" i="1"/>
  <c r="Q123" i="1"/>
  <c r="P123" i="1"/>
  <c r="O123" i="1"/>
  <c r="Q122" i="1"/>
  <c r="P122" i="1"/>
  <c r="O122" i="1"/>
  <c r="Q121" i="1"/>
  <c r="P121" i="1"/>
  <c r="O121" i="1"/>
  <c r="Q120" i="1"/>
  <c r="P120" i="1"/>
  <c r="O120" i="1"/>
  <c r="Q119" i="1"/>
  <c r="P119" i="1"/>
  <c r="O119" i="1"/>
  <c r="Q118" i="1"/>
  <c r="P118" i="1"/>
  <c r="O118" i="1"/>
  <c r="Q117" i="1"/>
  <c r="P117" i="1"/>
  <c r="O117" i="1"/>
  <c r="Q116" i="1"/>
  <c r="P116" i="1"/>
  <c r="O116" i="1"/>
  <c r="Q115" i="1"/>
  <c r="P115" i="1"/>
  <c r="O115" i="1"/>
  <c r="Q114" i="1"/>
  <c r="P114" i="1"/>
  <c r="O114" i="1"/>
  <c r="Q97" i="1"/>
  <c r="P97" i="1"/>
  <c r="O97" i="1"/>
  <c r="Q85" i="1"/>
  <c r="Q59" i="1" s="1"/>
  <c r="P85" i="1"/>
  <c r="P59" i="1" s="1"/>
  <c r="O85" i="1"/>
  <c r="O59" i="1" s="1"/>
  <c r="Q73" i="1"/>
  <c r="Q147" i="1" s="1"/>
  <c r="P73" i="1"/>
  <c r="P147" i="1" s="1"/>
  <c r="O73" i="1"/>
  <c r="O147" i="1" s="1"/>
  <c r="O58" i="1"/>
  <c r="T136" i="1"/>
  <c r="S136" i="1"/>
  <c r="R136" i="1"/>
  <c r="T135" i="1"/>
  <c r="S135" i="1"/>
  <c r="R135" i="1"/>
  <c r="T134" i="1"/>
  <c r="S134" i="1"/>
  <c r="R134" i="1"/>
  <c r="T133" i="1"/>
  <c r="S133" i="1"/>
  <c r="R133" i="1"/>
  <c r="T132" i="1"/>
  <c r="S132" i="1"/>
  <c r="R132" i="1"/>
  <c r="T131" i="1"/>
  <c r="S131" i="1"/>
  <c r="R131" i="1"/>
  <c r="T130" i="1"/>
  <c r="S130" i="1"/>
  <c r="R130" i="1"/>
  <c r="T129" i="1"/>
  <c r="S129" i="1"/>
  <c r="R129" i="1"/>
  <c r="T128" i="1"/>
  <c r="S128" i="1"/>
  <c r="R128" i="1"/>
  <c r="T127" i="1"/>
  <c r="S127" i="1"/>
  <c r="R127" i="1"/>
  <c r="T123" i="1"/>
  <c r="S123" i="1"/>
  <c r="R123" i="1"/>
  <c r="T122" i="1"/>
  <c r="S122" i="1"/>
  <c r="R122" i="1"/>
  <c r="T121" i="1"/>
  <c r="S121" i="1"/>
  <c r="R121" i="1"/>
  <c r="T120" i="1"/>
  <c r="S120" i="1"/>
  <c r="R120" i="1"/>
  <c r="T119" i="1"/>
  <c r="S119" i="1"/>
  <c r="R119" i="1"/>
  <c r="T118" i="1"/>
  <c r="S118" i="1"/>
  <c r="R118" i="1"/>
  <c r="T117" i="1"/>
  <c r="S117" i="1"/>
  <c r="R117" i="1"/>
  <c r="T116" i="1"/>
  <c r="S116" i="1"/>
  <c r="R116" i="1"/>
  <c r="T115" i="1"/>
  <c r="S115" i="1"/>
  <c r="R115" i="1"/>
  <c r="T114" i="1"/>
  <c r="S114" i="1"/>
  <c r="R114" i="1"/>
  <c r="T97" i="1"/>
  <c r="S97" i="1"/>
  <c r="R97" i="1"/>
  <c r="T85" i="1"/>
  <c r="T59" i="1" s="1"/>
  <c r="S85" i="1"/>
  <c r="S59" i="1" s="1"/>
  <c r="R85" i="1"/>
  <c r="R59" i="1" s="1"/>
  <c r="T73" i="1"/>
  <c r="T147" i="1" s="1"/>
  <c r="S73" i="1"/>
  <c r="S147" i="1" s="1"/>
  <c r="R73" i="1"/>
  <c r="R147" i="1" s="1"/>
  <c r="S58" i="1"/>
  <c r="W136" i="1"/>
  <c r="V136" i="1"/>
  <c r="U136" i="1"/>
  <c r="W135" i="1"/>
  <c r="V135" i="1"/>
  <c r="U135" i="1"/>
  <c r="W134" i="1"/>
  <c r="V134" i="1"/>
  <c r="U134" i="1"/>
  <c r="W133" i="1"/>
  <c r="V133" i="1"/>
  <c r="U133" i="1"/>
  <c r="W132" i="1"/>
  <c r="V132" i="1"/>
  <c r="U132" i="1"/>
  <c r="W131" i="1"/>
  <c r="V131" i="1"/>
  <c r="U131" i="1"/>
  <c r="W130" i="1"/>
  <c r="V130" i="1"/>
  <c r="U130" i="1"/>
  <c r="W129" i="1"/>
  <c r="V129" i="1"/>
  <c r="U129" i="1"/>
  <c r="W128" i="1"/>
  <c r="V128" i="1"/>
  <c r="U128" i="1"/>
  <c r="W127" i="1"/>
  <c r="V127" i="1"/>
  <c r="U127" i="1"/>
  <c r="W123" i="1"/>
  <c r="V123" i="1"/>
  <c r="U123" i="1"/>
  <c r="W122" i="1"/>
  <c r="V122" i="1"/>
  <c r="U122" i="1"/>
  <c r="W121" i="1"/>
  <c r="V121" i="1"/>
  <c r="U121" i="1"/>
  <c r="W120" i="1"/>
  <c r="V120" i="1"/>
  <c r="U120" i="1"/>
  <c r="W119" i="1"/>
  <c r="V119" i="1"/>
  <c r="U119" i="1"/>
  <c r="W118" i="1"/>
  <c r="V118" i="1"/>
  <c r="U118" i="1"/>
  <c r="W117" i="1"/>
  <c r="V117" i="1"/>
  <c r="U117" i="1"/>
  <c r="W116" i="1"/>
  <c r="V116" i="1"/>
  <c r="U116" i="1"/>
  <c r="W115" i="1"/>
  <c r="V115" i="1"/>
  <c r="U115" i="1"/>
  <c r="W114" i="1"/>
  <c r="W124" i="1" s="1"/>
  <c r="V114" i="1"/>
  <c r="U114" i="1"/>
  <c r="W97" i="1"/>
  <c r="V97" i="1"/>
  <c r="U97" i="1"/>
  <c r="W85" i="1"/>
  <c r="V85" i="1"/>
  <c r="V59" i="1" s="1"/>
  <c r="U85" i="1"/>
  <c r="U59" i="1" s="1"/>
  <c r="W73" i="1"/>
  <c r="W147" i="1" s="1"/>
  <c r="V73" i="1"/>
  <c r="V147" i="1" s="1"/>
  <c r="U73" i="1"/>
  <c r="U147" i="1" s="1"/>
  <c r="W59" i="1"/>
  <c r="G147" i="1"/>
  <c r="G153" i="1" s="1"/>
  <c r="G136" i="1"/>
  <c r="G135" i="1"/>
  <c r="G134" i="1"/>
  <c r="G133" i="1"/>
  <c r="G132" i="1"/>
  <c r="G131" i="1"/>
  <c r="G130" i="1"/>
  <c r="G129" i="1"/>
  <c r="G128" i="1"/>
  <c r="G127" i="1"/>
  <c r="G123" i="1"/>
  <c r="G122" i="1"/>
  <c r="G121" i="1"/>
  <c r="G120" i="1"/>
  <c r="G119" i="1"/>
  <c r="G118" i="1"/>
  <c r="G117" i="1"/>
  <c r="G116" i="1"/>
  <c r="G115" i="1"/>
  <c r="G114" i="1"/>
  <c r="G97" i="1"/>
  <c r="G85" i="1"/>
  <c r="G59" i="1" s="1"/>
  <c r="G73" i="1"/>
  <c r="G58" i="1"/>
  <c r="H136" i="1"/>
  <c r="H135" i="1"/>
  <c r="H134" i="1"/>
  <c r="H133" i="1"/>
  <c r="H132" i="1"/>
  <c r="H131" i="1"/>
  <c r="H130" i="1"/>
  <c r="H129" i="1"/>
  <c r="H128" i="1"/>
  <c r="H127" i="1"/>
  <c r="H123" i="1"/>
  <c r="H122" i="1"/>
  <c r="H121" i="1"/>
  <c r="H120" i="1"/>
  <c r="H119" i="1"/>
  <c r="H118" i="1"/>
  <c r="H117" i="1"/>
  <c r="H116" i="1"/>
  <c r="H115" i="1"/>
  <c r="H114" i="1"/>
  <c r="H97" i="1"/>
  <c r="H85" i="1"/>
  <c r="H59" i="1" s="1"/>
  <c r="H73" i="1"/>
  <c r="H58" i="1" s="1"/>
  <c r="I136" i="1"/>
  <c r="I135" i="1"/>
  <c r="I134" i="1"/>
  <c r="I133" i="1"/>
  <c r="I132" i="1"/>
  <c r="I131" i="1"/>
  <c r="I130" i="1"/>
  <c r="I129" i="1"/>
  <c r="I128" i="1"/>
  <c r="I127" i="1"/>
  <c r="I123" i="1"/>
  <c r="I122" i="1"/>
  <c r="I121" i="1"/>
  <c r="I120" i="1"/>
  <c r="I119" i="1"/>
  <c r="I118" i="1"/>
  <c r="I117" i="1"/>
  <c r="I116" i="1"/>
  <c r="I115" i="1"/>
  <c r="I114" i="1"/>
  <c r="I124" i="1" s="1"/>
  <c r="I97" i="1"/>
  <c r="I85" i="1"/>
  <c r="I59" i="1" s="1"/>
  <c r="I73" i="1"/>
  <c r="I58" i="1" s="1"/>
  <c r="J136" i="1"/>
  <c r="J135" i="1"/>
  <c r="J134" i="1"/>
  <c r="J133" i="1"/>
  <c r="J132" i="1"/>
  <c r="J131" i="1"/>
  <c r="J130" i="1"/>
  <c r="J129" i="1"/>
  <c r="J128" i="1"/>
  <c r="J127" i="1"/>
  <c r="J123" i="1"/>
  <c r="J122" i="1"/>
  <c r="J121" i="1"/>
  <c r="J120" i="1"/>
  <c r="J119" i="1"/>
  <c r="J118" i="1"/>
  <c r="J117" i="1"/>
  <c r="J116" i="1"/>
  <c r="J115" i="1"/>
  <c r="J114" i="1"/>
  <c r="J97" i="1"/>
  <c r="J85" i="1"/>
  <c r="J59" i="1" s="1"/>
  <c r="J73" i="1"/>
  <c r="J58" i="1" s="1"/>
  <c r="K147" i="1"/>
  <c r="K153" i="1" s="1"/>
  <c r="K136" i="1"/>
  <c r="K135" i="1"/>
  <c r="K134" i="1"/>
  <c r="K133" i="1"/>
  <c r="K132" i="1"/>
  <c r="K131" i="1"/>
  <c r="K130" i="1"/>
  <c r="K129" i="1"/>
  <c r="K128" i="1"/>
  <c r="K127" i="1"/>
  <c r="K123" i="1"/>
  <c r="K122" i="1"/>
  <c r="K121" i="1"/>
  <c r="K120" i="1"/>
  <c r="K119" i="1"/>
  <c r="K118" i="1"/>
  <c r="K117" i="1"/>
  <c r="K116" i="1"/>
  <c r="K115" i="1"/>
  <c r="K114" i="1"/>
  <c r="K97" i="1"/>
  <c r="K85" i="1"/>
  <c r="K59" i="1" s="1"/>
  <c r="K73" i="1"/>
  <c r="K58" i="1" s="1"/>
  <c r="F136" i="1"/>
  <c r="F135" i="1"/>
  <c r="F134" i="1"/>
  <c r="F133" i="1"/>
  <c r="F132" i="1"/>
  <c r="F131" i="1"/>
  <c r="F130" i="1"/>
  <c r="F129" i="1"/>
  <c r="F128" i="1"/>
  <c r="F127" i="1"/>
  <c r="F123" i="1"/>
  <c r="F122" i="1"/>
  <c r="F121" i="1"/>
  <c r="F120" i="1"/>
  <c r="F119" i="1"/>
  <c r="F118" i="1"/>
  <c r="F117" i="1"/>
  <c r="F116" i="1"/>
  <c r="F115" i="1"/>
  <c r="F114" i="1"/>
  <c r="F97" i="1"/>
  <c r="F85" i="1"/>
  <c r="F59" i="1" s="1"/>
  <c r="F73" i="1"/>
  <c r="F147" i="1" s="1"/>
  <c r="F151" i="1" s="1"/>
  <c r="C114" i="1"/>
  <c r="D114" i="1"/>
  <c r="E114" i="1"/>
  <c r="B115" i="1"/>
  <c r="F153" i="1" l="1"/>
  <c r="V124" i="1"/>
  <c r="Q124" i="1"/>
  <c r="F150" i="1"/>
  <c r="M124" i="1"/>
  <c r="J147" i="1"/>
  <c r="J153" i="1" s="1"/>
  <c r="H124" i="1"/>
  <c r="P58" i="1"/>
  <c r="N124" i="1"/>
  <c r="U58" i="1"/>
  <c r="I147" i="1"/>
  <c r="I153" i="1" s="1"/>
  <c r="F152" i="1"/>
  <c r="R58" i="1"/>
  <c r="O124" i="1"/>
  <c r="L58" i="1"/>
  <c r="H147" i="1"/>
  <c r="H153" i="1" s="1"/>
  <c r="U124" i="1"/>
  <c r="P124" i="1"/>
  <c r="M58" i="1"/>
  <c r="M151" i="1"/>
  <c r="M153" i="1"/>
  <c r="M150" i="1"/>
  <c r="M152" i="1"/>
  <c r="N151" i="1"/>
  <c r="N153" i="1"/>
  <c r="N150" i="1"/>
  <c r="N152" i="1"/>
  <c r="L152" i="1"/>
  <c r="L151" i="1"/>
  <c r="L153" i="1"/>
  <c r="L150" i="1"/>
  <c r="N58" i="1"/>
  <c r="R124" i="1"/>
  <c r="O152" i="1"/>
  <c r="O151" i="1"/>
  <c r="O153" i="1"/>
  <c r="O150" i="1"/>
  <c r="P151" i="1"/>
  <c r="P153" i="1"/>
  <c r="P150" i="1"/>
  <c r="P152" i="1"/>
  <c r="Q151" i="1"/>
  <c r="Q153" i="1"/>
  <c r="Q150" i="1"/>
  <c r="Q152" i="1"/>
  <c r="S124" i="1"/>
  <c r="T124" i="1"/>
  <c r="Q58" i="1"/>
  <c r="R152" i="1"/>
  <c r="R151" i="1"/>
  <c r="R153" i="1"/>
  <c r="R150" i="1"/>
  <c r="T151" i="1"/>
  <c r="T153" i="1"/>
  <c r="T150" i="1"/>
  <c r="T152" i="1"/>
  <c r="S151" i="1"/>
  <c r="S153" i="1"/>
  <c r="S150" i="1"/>
  <c r="S152" i="1"/>
  <c r="T58" i="1"/>
  <c r="V151" i="1"/>
  <c r="V153" i="1"/>
  <c r="V150" i="1"/>
  <c r="V152" i="1"/>
  <c r="U152" i="1"/>
  <c r="U151" i="1"/>
  <c r="U153" i="1"/>
  <c r="U150" i="1"/>
  <c r="W151" i="1"/>
  <c r="W153" i="1"/>
  <c r="W150" i="1"/>
  <c r="W152" i="1"/>
  <c r="V58" i="1"/>
  <c r="W58" i="1"/>
  <c r="K124" i="1"/>
  <c r="F124" i="1"/>
  <c r="G124" i="1"/>
  <c r="J124" i="1"/>
  <c r="G150" i="1"/>
  <c r="G151" i="1"/>
  <c r="G152" i="1"/>
  <c r="H150" i="1"/>
  <c r="I142" i="1"/>
  <c r="I141" i="1" s="1"/>
  <c r="I56" i="1" s="1"/>
  <c r="H151" i="1"/>
  <c r="H152" i="1"/>
  <c r="I150" i="1"/>
  <c r="I151" i="1"/>
  <c r="I152" i="1"/>
  <c r="J150" i="1"/>
  <c r="K150" i="1"/>
  <c r="K151" i="1"/>
  <c r="K152" i="1"/>
  <c r="F58" i="1"/>
  <c r="F142" i="1" s="1"/>
  <c r="F141" i="1" s="1"/>
  <c r="F56" i="1" s="1"/>
  <c r="B73" i="1"/>
  <c r="B58" i="1" s="1"/>
  <c r="B142" i="1" s="1"/>
  <c r="B56" i="1" s="1"/>
  <c r="C73" i="1"/>
  <c r="C58" i="1" s="1"/>
  <c r="D73" i="1"/>
  <c r="D58" i="1" s="1"/>
  <c r="E73" i="1"/>
  <c r="E58" i="1" s="1"/>
  <c r="B85" i="1"/>
  <c r="B59" i="1" s="1"/>
  <c r="C85" i="1"/>
  <c r="C59" i="1" s="1"/>
  <c r="D85" i="1"/>
  <c r="D59" i="1" s="1"/>
  <c r="E85" i="1"/>
  <c r="E59" i="1" s="1"/>
  <c r="B97" i="1"/>
  <c r="C97" i="1"/>
  <c r="D97" i="1"/>
  <c r="E97" i="1"/>
  <c r="A114" i="1"/>
  <c r="B114" i="1"/>
  <c r="A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C147" i="1"/>
  <c r="C150" i="1" s="1"/>
  <c r="D124" i="1" l="1"/>
  <c r="K142" i="1"/>
  <c r="K141" i="1" s="1"/>
  <c r="K56" i="1" s="1"/>
  <c r="R142" i="1"/>
  <c r="R141" i="1" s="1"/>
  <c r="R56" i="1" s="1"/>
  <c r="P142" i="1"/>
  <c r="P141" i="1" s="1"/>
  <c r="P56" i="1" s="1"/>
  <c r="S142" i="1"/>
  <c r="S141" i="1" s="1"/>
  <c r="S56" i="1" s="1"/>
  <c r="J142" i="1"/>
  <c r="J141" i="1" s="1"/>
  <c r="J56" i="1" s="1"/>
  <c r="G142" i="1"/>
  <c r="G141" i="1" s="1"/>
  <c r="G56" i="1" s="1"/>
  <c r="J152" i="1"/>
  <c r="M142" i="1"/>
  <c r="M141" i="1" s="1"/>
  <c r="M56" i="1" s="1"/>
  <c r="H142" i="1"/>
  <c r="H141" i="1" s="1"/>
  <c r="H56" i="1" s="1"/>
  <c r="U142" i="1"/>
  <c r="U141" i="1" s="1"/>
  <c r="U56" i="1" s="1"/>
  <c r="J151" i="1"/>
  <c r="L142" i="1"/>
  <c r="L141" i="1" s="1"/>
  <c r="L56" i="1" s="1"/>
  <c r="N142" i="1"/>
  <c r="N141" i="1" s="1"/>
  <c r="N56" i="1" s="1"/>
  <c r="O142" i="1"/>
  <c r="O141" i="1" s="1"/>
  <c r="O56" i="1" s="1"/>
  <c r="Q142" i="1"/>
  <c r="Q141" i="1" s="1"/>
  <c r="Q56" i="1"/>
  <c r="T142" i="1"/>
  <c r="T141" i="1" s="1"/>
  <c r="T56" i="1"/>
  <c r="V142" i="1"/>
  <c r="V141" i="1" s="1"/>
  <c r="V56" i="1" s="1"/>
  <c r="W142" i="1"/>
  <c r="W141" i="1" s="1"/>
  <c r="B147" i="1"/>
  <c r="M30" i="1"/>
  <c r="B124" i="1"/>
  <c r="E124" i="1"/>
  <c r="C124" i="1"/>
  <c r="C142" i="1"/>
  <c r="C141" i="1" s="1"/>
  <c r="C56" i="1" s="1"/>
  <c r="D142" i="1"/>
  <c r="D141" i="1" s="1"/>
  <c r="D56" i="1" s="1"/>
  <c r="E142" i="1"/>
  <c r="E141" i="1" s="1"/>
  <c r="E56" i="1" s="1"/>
  <c r="M23" i="1"/>
  <c r="E147" i="1"/>
  <c r="D147" i="1"/>
  <c r="D151" i="1" l="1"/>
  <c r="D150" i="1"/>
  <c r="E152" i="1"/>
  <c r="E151" i="1"/>
  <c r="E150" i="1"/>
  <c r="B155" i="1"/>
  <c r="B126" i="1" s="1"/>
  <c r="B137" i="1" s="1"/>
  <c r="B138" i="1" s="1"/>
  <c r="W56" i="1"/>
  <c r="C149" i="1"/>
  <c r="D149" i="1"/>
  <c r="C155" i="1"/>
  <c r="C126" i="1" s="1"/>
  <c r="C137" i="1" s="1"/>
  <c r="C138" i="1" s="1"/>
  <c r="C140" i="1" s="1"/>
  <c r="E149" i="1" l="1"/>
  <c r="F149" i="1" s="1"/>
  <c r="G149" i="1" s="1"/>
  <c r="B140" i="1"/>
  <c r="B55" i="1" s="1"/>
  <c r="C144" i="1"/>
  <c r="C57" i="1" s="1"/>
  <c r="C55" i="1"/>
  <c r="D155" i="1"/>
  <c r="D126" i="1" s="1"/>
  <c r="D137" i="1" s="1"/>
  <c r="D138" i="1" s="1"/>
  <c r="D140" i="1" s="1"/>
  <c r="G155" i="1" l="1"/>
  <c r="G126" i="1" s="1"/>
  <c r="G137" i="1" s="1"/>
  <c r="G138" i="1" s="1"/>
  <c r="G140" i="1" s="1"/>
  <c r="H149" i="1"/>
  <c r="F155" i="1"/>
  <c r="F126" i="1" s="1"/>
  <c r="F137" i="1" s="1"/>
  <c r="F138" i="1" s="1"/>
  <c r="F140" i="1" s="1"/>
  <c r="B144" i="1"/>
  <c r="B57" i="1" s="1"/>
  <c r="D55" i="1"/>
  <c r="D144" i="1"/>
  <c r="D57" i="1" s="1"/>
  <c r="E155" i="1"/>
  <c r="E126" i="1" s="1"/>
  <c r="E137" i="1" s="1"/>
  <c r="E138" i="1" s="1"/>
  <c r="E140" i="1" s="1"/>
  <c r="F55" i="1" l="1"/>
  <c r="F144" i="1"/>
  <c r="F57" i="1" s="1"/>
  <c r="H155" i="1"/>
  <c r="H126" i="1" s="1"/>
  <c r="H137" i="1" s="1"/>
  <c r="H138" i="1" s="1"/>
  <c r="H140" i="1" s="1"/>
  <c r="I149" i="1"/>
  <c r="G55" i="1"/>
  <c r="G144" i="1"/>
  <c r="G57" i="1" s="1"/>
  <c r="E55" i="1"/>
  <c r="E144" i="1"/>
  <c r="E57" i="1" s="1"/>
  <c r="J149" i="1" l="1"/>
  <c r="I155" i="1"/>
  <c r="I126" i="1" s="1"/>
  <c r="I137" i="1" s="1"/>
  <c r="I138" i="1" s="1"/>
  <c r="I140" i="1" s="1"/>
  <c r="H55" i="1"/>
  <c r="H144" i="1"/>
  <c r="H57" i="1" s="1"/>
  <c r="I55" i="1" l="1"/>
  <c r="I144" i="1"/>
  <c r="I57" i="1" s="1"/>
  <c r="K149" i="1"/>
  <c r="J155" i="1"/>
  <c r="J126" i="1" s="1"/>
  <c r="J137" i="1" s="1"/>
  <c r="J138" i="1" s="1"/>
  <c r="J140" i="1" s="1"/>
  <c r="J55" i="1" l="1"/>
  <c r="J144" i="1"/>
  <c r="J57" i="1" s="1"/>
  <c r="L149" i="1"/>
  <c r="K155" i="1"/>
  <c r="K126" i="1" s="1"/>
  <c r="K137" i="1" s="1"/>
  <c r="K138" i="1" s="1"/>
  <c r="K140" i="1" s="1"/>
  <c r="K144" i="1" l="1"/>
  <c r="K57" i="1" s="1"/>
  <c r="K55" i="1"/>
  <c r="L155" i="1"/>
  <c r="L126" i="1" s="1"/>
  <c r="L137" i="1" s="1"/>
  <c r="L138" i="1" s="1"/>
  <c r="L140" i="1" s="1"/>
  <c r="M149" i="1"/>
  <c r="N149" i="1" l="1"/>
  <c r="M155" i="1"/>
  <c r="M126" i="1" s="1"/>
  <c r="M137" i="1" s="1"/>
  <c r="M138" i="1" s="1"/>
  <c r="M140" i="1" s="1"/>
  <c r="L55" i="1"/>
  <c r="L144" i="1"/>
  <c r="L57" i="1" s="1"/>
  <c r="M144" i="1" l="1"/>
  <c r="M57" i="1" s="1"/>
  <c r="M55" i="1"/>
  <c r="N155" i="1"/>
  <c r="N126" i="1" s="1"/>
  <c r="N137" i="1" s="1"/>
  <c r="N138" i="1" s="1"/>
  <c r="N140" i="1" s="1"/>
  <c r="O149" i="1"/>
  <c r="O155" i="1" l="1"/>
  <c r="O126" i="1" s="1"/>
  <c r="O137" i="1" s="1"/>
  <c r="O138" i="1" s="1"/>
  <c r="O140" i="1" s="1"/>
  <c r="P149" i="1"/>
  <c r="N55" i="1"/>
  <c r="N144" i="1"/>
  <c r="N57" i="1" s="1"/>
  <c r="P155" i="1" l="1"/>
  <c r="P126" i="1" s="1"/>
  <c r="P137" i="1" s="1"/>
  <c r="P138" i="1" s="1"/>
  <c r="P140" i="1" s="1"/>
  <c r="Q149" i="1"/>
  <c r="O144" i="1"/>
  <c r="O57" i="1" s="1"/>
  <c r="O55" i="1"/>
  <c r="Q155" i="1" l="1"/>
  <c r="Q126" i="1" s="1"/>
  <c r="Q137" i="1" s="1"/>
  <c r="Q138" i="1" s="1"/>
  <c r="Q140" i="1" s="1"/>
  <c r="R149" i="1"/>
  <c r="P55" i="1"/>
  <c r="P144" i="1"/>
  <c r="P57" i="1" s="1"/>
  <c r="Q55" i="1" l="1"/>
  <c r="Q144" i="1"/>
  <c r="Q57" i="1" s="1"/>
  <c r="S149" i="1"/>
  <c r="R155" i="1"/>
  <c r="R126" i="1" s="1"/>
  <c r="R137" i="1" s="1"/>
  <c r="R138" i="1" s="1"/>
  <c r="R140" i="1" s="1"/>
  <c r="R55" i="1" l="1"/>
  <c r="R144" i="1"/>
  <c r="R57" i="1" s="1"/>
  <c r="S155" i="1"/>
  <c r="S126" i="1" s="1"/>
  <c r="S137" i="1" s="1"/>
  <c r="S138" i="1" s="1"/>
  <c r="S140" i="1" s="1"/>
  <c r="T149" i="1"/>
  <c r="T155" i="1" l="1"/>
  <c r="T126" i="1" s="1"/>
  <c r="T137" i="1" s="1"/>
  <c r="T138" i="1" s="1"/>
  <c r="T140" i="1" s="1"/>
  <c r="U149" i="1"/>
  <c r="S144" i="1"/>
  <c r="S57" i="1" s="1"/>
  <c r="S55" i="1"/>
  <c r="U155" i="1" l="1"/>
  <c r="U126" i="1" s="1"/>
  <c r="U137" i="1" s="1"/>
  <c r="U138" i="1" s="1"/>
  <c r="U140" i="1" s="1"/>
  <c r="V149" i="1"/>
  <c r="T144" i="1"/>
  <c r="T57" i="1" s="1"/>
  <c r="T55" i="1"/>
  <c r="W149" i="1" l="1"/>
  <c r="W155" i="1" s="1"/>
  <c r="W126" i="1" s="1"/>
  <c r="W137" i="1" s="1"/>
  <c r="W138" i="1" s="1"/>
  <c r="W140" i="1" s="1"/>
  <c r="V155" i="1"/>
  <c r="V126" i="1" s="1"/>
  <c r="V137" i="1" s="1"/>
  <c r="V138" i="1" s="1"/>
  <c r="V140" i="1" s="1"/>
  <c r="U55" i="1"/>
  <c r="U144" i="1"/>
  <c r="U57" i="1" s="1"/>
  <c r="V144" i="1" l="1"/>
  <c r="V57" i="1" s="1"/>
  <c r="V55" i="1"/>
  <c r="W144" i="1"/>
  <c r="W57" i="1" s="1"/>
  <c r="E7" i="1" s="1"/>
  <c r="W55" i="1"/>
</calcChain>
</file>

<file path=xl/sharedStrings.xml><?xml version="1.0" encoding="utf-8"?>
<sst xmlns="http://schemas.openxmlformats.org/spreadsheetml/2006/main" count="57" uniqueCount="51">
  <si>
    <t>สมมติฐานประมาณการ</t>
  </si>
  <si>
    <t>รายจ่ายลงทุน</t>
  </si>
  <si>
    <t>รายจ่ายลงทุน (CAPEX)</t>
  </si>
  <si>
    <t>รายจ่ายดำเนินงาน (OPEX)</t>
  </si>
  <si>
    <t>รายได้และค่าใช้จ่ายที่ลดได้ (Revenue &amp; Cost Reduction)</t>
  </si>
  <si>
    <t>Key Financial Information</t>
  </si>
  <si>
    <t>NOPAT</t>
  </si>
  <si>
    <t>Capital Charge</t>
  </si>
  <si>
    <t>Economic Profit</t>
  </si>
  <si>
    <t>ข้อมูลด้านการเงิน</t>
  </si>
  <si>
    <t>งบกำไรขาดทุน</t>
  </si>
  <si>
    <t>รายได้รวม</t>
  </si>
  <si>
    <t>รายได้และผลตอบแทน</t>
  </si>
  <si>
    <t>ค่าใช้จ่าย</t>
  </si>
  <si>
    <t>ค่าใช้จ่ายรวม</t>
  </si>
  <si>
    <t>ค่าเสื่อมราคา</t>
  </si>
  <si>
    <t>กำไรสุทธิ</t>
  </si>
  <si>
    <t>ค่ากำไรทางเศรษฐศาสตร์</t>
  </si>
  <si>
    <t>Invested Capital</t>
  </si>
  <si>
    <t>WACC</t>
  </si>
  <si>
    <t>กำไรสุทธิ หัก ภาษีทางเศรษฐศาสตร์ 30%</t>
  </si>
  <si>
    <t>รายจ่ายลงทุน (CAPEX) สะสม</t>
  </si>
  <si>
    <t>WACC ขององค์กร</t>
  </si>
  <si>
    <t xml:space="preserve">รวมรายได้และค่าใช้จ่ายที่ลดได้ </t>
  </si>
  <si>
    <t>รวมรายจ่ายดำเนินงาน</t>
  </si>
  <si>
    <t>รวมรายจ่ายลงทุน</t>
  </si>
  <si>
    <t>อายุการใช้งานเฉลี่ย</t>
  </si>
  <si>
    <t>รวมค่าเสื่อมราคา</t>
  </si>
  <si>
    <t>รายละเอียดรายการ ค่าเสื่อมราคา</t>
  </si>
  <si>
    <t>ค่ากำไรทางเศรษฐศาสตร์และความสามารถในการทำกำไร</t>
  </si>
  <si>
    <t>รายจ่ายลงทุนรวม</t>
  </si>
  <si>
    <t>รายจ่ายดำเนินงานรวม</t>
  </si>
  <si>
    <t>สมมติฐานที่สำคัญของโครงการ/งานสนับสนุน</t>
  </si>
  <si>
    <t>แบบวิเคราะห์ความคุ้มค่าโครงการ/งานสนับสนุน (กรณีสามารถคำนวณความคุ้มค่าทางการเงินได้/EP)</t>
  </si>
  <si>
    <t>1 ค่าไฟฟ้าจากหน่วยงาน (ภาพรวม)</t>
  </si>
  <si>
    <t>2 เงินลงทุน (ผู้ลงทุน)</t>
  </si>
  <si>
    <t>1.ค่าใช้จ่ายในการบริหาร (ควบคุมดูแล)</t>
  </si>
  <si>
    <t xml:space="preserve">4. </t>
  </si>
  <si>
    <t xml:space="preserve">5. </t>
  </si>
  <si>
    <t>1.ลงทุนติดตั้งแผงโซล่าร์เซลล์และอุปกรณ์</t>
  </si>
  <si>
    <t>2.ค่าห้องปฏิบัติการ (ตามข้อตกลง)</t>
  </si>
  <si>
    <t>3.</t>
  </si>
  <si>
    <t xml:space="preserve">2.สำรองค่าบำรุงรักษาอุปกรณ์และสิ่งก่อสร้าง </t>
  </si>
  <si>
    <t>ค่าเสื่อมราคา - เงินลงทุนในปี 68</t>
  </si>
  <si>
    <t>ค่าเสื่อมราคา - เงินลงทุนในปี 69</t>
  </si>
  <si>
    <t>ค่าเสื่อมราคา - เงินลงทุนในปี 70</t>
  </si>
  <si>
    <t>ค่าเสื่อมราคา - เงินลงทุนในปี 67</t>
  </si>
  <si>
    <t>ค่าเสื่อมราคา - เงินลงทุนในปี 71</t>
  </si>
  <si>
    <t>ค่าเสื่อมราคา - เงินลงทุนในปี 72</t>
  </si>
  <si>
    <t>ค่า EP สะสม 20 ปี</t>
  </si>
  <si>
    <t>3. จ่ายคืนผู้ลงทุน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</si>
</sst>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0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22"/>
      <name val="TH SarabunPSK"/>
      <family val="2"/>
    </font>
    <font>
      <b/>
      <sz val="14"/>
      <name val="TH SarabunPSK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164" fontId="4" fillId="2" borderId="2" xfId="0" applyNumberFormat="1" applyFont="1" applyFill="1" applyBorder="1" applyProtection="1"/>
    <xf numFmtId="164" fontId="0" fillId="3" borderId="2" xfId="0" applyNumberFormat="1" applyFill="1" applyBorder="1" applyProtection="1">
      <protection locked="0" hidden="1"/>
    </xf>
    <xf numFmtId="0" fontId="0" fillId="3" borderId="2" xfId="0" quotePrefix="1" applyFill="1" applyBorder="1" applyAlignment="1" applyProtection="1">
      <alignment horizontal="left"/>
      <protection locked="0" hidden="1"/>
    </xf>
    <xf numFmtId="0" fontId="0" fillId="0" borderId="0" xfId="0" applyProtection="1"/>
    <xf numFmtId="0" fontId="2" fillId="4" borderId="3" xfId="0" applyFont="1" applyFill="1" applyBorder="1" applyAlignment="1" applyProtection="1"/>
    <xf numFmtId="0" fontId="2" fillId="4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38" fontId="5" fillId="0" borderId="0" xfId="0" applyNumberFormat="1" applyFont="1" applyBorder="1" applyAlignment="1" applyProtection="1">
      <alignment horizontal="center" vertical="center"/>
    </xf>
    <xf numFmtId="0" fontId="2" fillId="4" borderId="2" xfId="0" applyFont="1" applyFill="1" applyBorder="1" applyAlignment="1" applyProtection="1"/>
    <xf numFmtId="0" fontId="2" fillId="4" borderId="2" xfId="0" applyFont="1" applyFill="1" applyBorder="1" applyAlignment="1" applyProtection="1">
      <alignment horizontal="center"/>
    </xf>
    <xf numFmtId="0" fontId="4" fillId="2" borderId="2" xfId="0" applyFont="1" applyFill="1" applyBorder="1" applyProtection="1"/>
    <xf numFmtId="0" fontId="2" fillId="4" borderId="1" xfId="0" applyFont="1" applyFill="1" applyBorder="1" applyAlignment="1" applyProtection="1"/>
    <xf numFmtId="0" fontId="2" fillId="5" borderId="0" xfId="0" applyFont="1" applyFill="1" applyBorder="1" applyProtection="1"/>
    <xf numFmtId="164" fontId="2" fillId="5" borderId="0" xfId="0" applyNumberFormat="1" applyFont="1" applyFill="1" applyBorder="1" applyProtection="1"/>
    <xf numFmtId="164" fontId="0" fillId="0" borderId="0" xfId="0" applyNumberFormat="1" applyProtection="1"/>
    <xf numFmtId="0" fontId="0" fillId="0" borderId="0" xfId="0" applyAlignment="1" applyProtection="1">
      <alignment horizontal="left" indent="2"/>
    </xf>
    <xf numFmtId="0" fontId="4" fillId="0" borderId="5" xfId="0" applyFont="1" applyBorder="1" applyProtection="1"/>
    <xf numFmtId="164" fontId="4" fillId="0" borderId="5" xfId="0" applyNumberFormat="1" applyFont="1" applyBorder="1" applyProtection="1"/>
    <xf numFmtId="0" fontId="4" fillId="0" borderId="6" xfId="0" applyFont="1" applyBorder="1" applyProtection="1"/>
    <xf numFmtId="164" fontId="4" fillId="0" borderId="6" xfId="0" applyNumberFormat="1" applyFont="1" applyBorder="1" applyProtection="1"/>
    <xf numFmtId="0" fontId="2" fillId="6" borderId="0" xfId="0" applyFont="1" applyFill="1" applyProtection="1"/>
    <xf numFmtId="0" fontId="0" fillId="7" borderId="0" xfId="0" applyFill="1" applyProtection="1"/>
    <xf numFmtId="0" fontId="0" fillId="8" borderId="0" xfId="0" applyFill="1" applyProtection="1"/>
    <xf numFmtId="0" fontId="2" fillId="4" borderId="1" xfId="0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5" borderId="7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164" fontId="4" fillId="0" borderId="2" xfId="0" applyNumberFormat="1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0" fillId="11" borderId="0" xfId="0" applyFill="1" applyProtection="1">
      <protection locked="0"/>
    </xf>
    <xf numFmtId="0" fontId="1" fillId="0" borderId="0" xfId="0" applyFont="1" applyAlignment="1" applyProtection="1">
      <alignment horizontal="left" indent="2"/>
    </xf>
    <xf numFmtId="10" fontId="1" fillId="0" borderId="0" xfId="1" applyNumberFormat="1" applyFont="1" applyProtection="1"/>
    <xf numFmtId="0" fontId="1" fillId="0" borderId="0" xfId="0" applyFont="1" applyProtection="1"/>
    <xf numFmtId="0" fontId="8" fillId="0" borderId="0" xfId="0" applyFont="1" applyAlignment="1" applyProtection="1">
      <alignment vertical="top"/>
    </xf>
    <xf numFmtId="0" fontId="1" fillId="3" borderId="2" xfId="0" applyFont="1" applyFill="1" applyBorder="1" applyAlignment="1" applyProtection="1">
      <alignment horizontal="left"/>
      <protection locked="0" hidden="1"/>
    </xf>
    <xf numFmtId="0" fontId="1" fillId="3" borderId="2" xfId="0" quotePrefix="1" applyFont="1" applyFill="1" applyBorder="1" applyAlignment="1" applyProtection="1">
      <alignment horizontal="left"/>
      <protection locked="0" hidden="1"/>
    </xf>
    <xf numFmtId="0" fontId="7" fillId="0" borderId="8" xfId="0" applyFont="1" applyBorder="1" applyAlignment="1" applyProtection="1">
      <alignment horizontal="center" vertical="center"/>
    </xf>
    <xf numFmtId="0" fontId="6" fillId="9" borderId="14" xfId="0" applyFont="1" applyFill="1" applyBorder="1" applyAlignment="1" applyProtection="1">
      <alignment horizontal="center" vertical="center"/>
    </xf>
    <xf numFmtId="0" fontId="6" fillId="9" borderId="15" xfId="0" applyFont="1" applyFill="1" applyBorder="1" applyAlignment="1" applyProtection="1">
      <alignment horizontal="center" vertical="center"/>
    </xf>
    <xf numFmtId="0" fontId="6" fillId="9" borderId="16" xfId="0" applyFont="1" applyFill="1" applyBorder="1" applyAlignment="1" applyProtection="1">
      <alignment horizontal="center" vertical="center"/>
    </xf>
    <xf numFmtId="164" fontId="6" fillId="0" borderId="14" xfId="0" applyNumberFormat="1" applyFont="1" applyBorder="1" applyAlignment="1" applyProtection="1">
      <alignment horizontal="center" vertical="center"/>
    </xf>
    <xf numFmtId="164" fontId="6" fillId="0" borderId="15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6" fillId="9" borderId="17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18" xfId="0" applyFont="1" applyFill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center" vertical="center"/>
    </xf>
    <xf numFmtId="164" fontId="6" fillId="0" borderId="18" xfId="0" applyNumberFormat="1" applyFont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/>
    </xf>
    <xf numFmtId="0" fontId="6" fillId="6" borderId="19" xfId="0" applyFont="1" applyFill="1" applyBorder="1" applyAlignment="1" applyProtection="1">
      <alignment vertical="center"/>
    </xf>
    <xf numFmtId="0" fontId="6" fillId="6" borderId="9" xfId="0" applyFont="1" applyFill="1" applyBorder="1" applyAlignment="1" applyProtection="1">
      <alignment vertical="center"/>
    </xf>
    <xf numFmtId="0" fontId="6" fillId="6" borderId="20" xfId="0" applyFont="1" applyFill="1" applyBorder="1" applyAlignment="1" applyProtection="1">
      <alignment vertical="center"/>
    </xf>
    <xf numFmtId="0" fontId="6" fillId="6" borderId="13" xfId="0" applyFont="1" applyFill="1" applyBorder="1" applyAlignment="1" applyProtection="1">
      <alignment vertical="center"/>
    </xf>
    <xf numFmtId="164" fontId="6" fillId="0" borderId="19" xfId="0" applyNumberFormat="1" applyFont="1" applyFill="1" applyBorder="1" applyAlignment="1" applyProtection="1">
      <alignment vertical="center"/>
    </xf>
    <xf numFmtId="164" fontId="6" fillId="0" borderId="9" xfId="0" applyNumberFormat="1" applyFont="1" applyFill="1" applyBorder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164" fontId="6" fillId="0" borderId="11" xfId="0" applyNumberFormat="1" applyFont="1" applyFill="1" applyBorder="1" applyAlignment="1" applyProtection="1">
      <alignment vertical="center"/>
    </xf>
    <xf numFmtId="164" fontId="6" fillId="0" borderId="12" xfId="0" applyNumberFormat="1" applyFont="1" applyFill="1" applyBorder="1" applyAlignment="1" applyProtection="1">
      <alignment vertical="center"/>
    </xf>
    <xf numFmtId="164" fontId="6" fillId="0" borderId="20" xfId="0" applyNumberFormat="1" applyFont="1" applyFill="1" applyBorder="1" applyAlignment="1" applyProtection="1">
      <alignment vertical="center"/>
    </xf>
    <xf numFmtId="164" fontId="6" fillId="0" borderId="13" xfId="0" applyNumberFormat="1" applyFont="1" applyFill="1" applyBorder="1" applyAlignment="1" applyProtection="1">
      <alignment vertical="center"/>
    </xf>
    <xf numFmtId="0" fontId="6" fillId="10" borderId="19" xfId="0" applyFont="1" applyFill="1" applyBorder="1" applyAlignment="1" applyProtection="1">
      <alignment vertical="center"/>
    </xf>
    <xf numFmtId="0" fontId="6" fillId="10" borderId="9" xfId="0" applyFont="1" applyFill="1" applyBorder="1" applyAlignment="1" applyProtection="1">
      <alignment vertical="center"/>
    </xf>
    <xf numFmtId="0" fontId="6" fillId="10" borderId="20" xfId="0" applyFont="1" applyFill="1" applyBorder="1" applyAlignment="1" applyProtection="1">
      <alignment vertical="center"/>
    </xf>
    <xf numFmtId="0" fontId="6" fillId="10" borderId="13" xfId="0" applyFont="1" applyFill="1" applyBorder="1" applyAlignment="1" applyProtection="1">
      <alignment vertical="center"/>
    </xf>
    <xf numFmtId="164" fontId="6" fillId="0" borderId="19" xfId="0" applyNumberFormat="1" applyFont="1" applyBorder="1" applyAlignment="1" applyProtection="1">
      <alignment vertical="center"/>
    </xf>
    <xf numFmtId="164" fontId="6" fillId="0" borderId="9" xfId="0" applyNumberFormat="1" applyFont="1" applyBorder="1" applyAlignment="1" applyProtection="1">
      <alignment vertical="center"/>
    </xf>
    <xf numFmtId="164" fontId="6" fillId="0" borderId="10" xfId="0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164" fontId="6" fillId="0" borderId="11" xfId="0" applyNumberFormat="1" applyFont="1" applyBorder="1" applyAlignment="1" applyProtection="1">
      <alignment vertical="center"/>
    </xf>
    <xf numFmtId="164" fontId="6" fillId="0" borderId="12" xfId="0" applyNumberFormat="1" applyFont="1" applyBorder="1" applyAlignment="1" applyProtection="1">
      <alignment vertical="center"/>
    </xf>
    <xf numFmtId="164" fontId="6" fillId="0" borderId="20" xfId="0" applyNumberFormat="1" applyFont="1" applyBorder="1" applyAlignment="1" applyProtection="1">
      <alignment vertical="center"/>
    </xf>
    <xf numFmtId="164" fontId="6" fillId="0" borderId="13" xfId="0" applyNumberFormat="1" applyFont="1" applyBorder="1" applyAlignment="1" applyProtection="1">
      <alignment vertical="center"/>
    </xf>
    <xf numFmtId="0" fontId="6" fillId="6" borderId="0" xfId="0" applyFont="1" applyFill="1" applyBorder="1" applyAlignment="1" applyProtection="1">
      <alignment horizontal="center" vertical="center"/>
    </xf>
    <xf numFmtId="0" fontId="6" fillId="10" borderId="0" xfId="0" applyFont="1" applyFill="1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Economic Profit</a:t>
            </a:r>
          </a:p>
        </c:rich>
      </c:tx>
      <c:layout>
        <c:manualLayout>
          <c:xMode val="edge"/>
          <c:yMode val="edge"/>
          <c:x val="0.4109396914446003"/>
          <c:y val="3.7735849056603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516129032258063E-2"/>
          <c:y val="0.15471726620958545"/>
          <c:w val="0.92847124824684435"/>
          <c:h val="0.7018880857312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Sheet1!$A$55</c:f>
              <c:strCache>
                <c:ptCount val="1"/>
                <c:pt idx="0">
                  <c:v>NOPAT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Sheet1!$B$54:$W$54</c:f>
              <c:numCache>
                <c:formatCode>General</c:formatCode>
                <c:ptCount val="22"/>
                <c:pt idx="0">
                  <c:v>2567</c:v>
                </c:pt>
                <c:pt idx="1">
                  <c:v>2568</c:v>
                </c:pt>
                <c:pt idx="2">
                  <c:v>2569</c:v>
                </c:pt>
                <c:pt idx="3">
                  <c:v>2570</c:v>
                </c:pt>
                <c:pt idx="4">
                  <c:v>2571</c:v>
                </c:pt>
                <c:pt idx="5">
                  <c:v>2572</c:v>
                </c:pt>
                <c:pt idx="6">
                  <c:v>2573</c:v>
                </c:pt>
                <c:pt idx="7">
                  <c:v>2574</c:v>
                </c:pt>
                <c:pt idx="8">
                  <c:v>2575</c:v>
                </c:pt>
                <c:pt idx="9">
                  <c:v>2576</c:v>
                </c:pt>
                <c:pt idx="10">
                  <c:v>2577</c:v>
                </c:pt>
                <c:pt idx="11">
                  <c:v>2578</c:v>
                </c:pt>
                <c:pt idx="12">
                  <c:v>2579</c:v>
                </c:pt>
                <c:pt idx="13">
                  <c:v>2580</c:v>
                </c:pt>
                <c:pt idx="14">
                  <c:v>2581</c:v>
                </c:pt>
                <c:pt idx="15">
                  <c:v>2582</c:v>
                </c:pt>
                <c:pt idx="16">
                  <c:v>2583</c:v>
                </c:pt>
                <c:pt idx="17">
                  <c:v>2584</c:v>
                </c:pt>
                <c:pt idx="18">
                  <c:v>2585</c:v>
                </c:pt>
                <c:pt idx="19">
                  <c:v>2586</c:v>
                </c:pt>
                <c:pt idx="20">
                  <c:v>2587</c:v>
                </c:pt>
                <c:pt idx="21">
                  <c:v>2588</c:v>
                </c:pt>
              </c:numCache>
            </c:numRef>
          </c:cat>
          <c:val>
            <c:numRef>
              <c:f>Sheet1!$B$55:$W$55</c:f>
              <c:numCache>
                <c:formatCode>#,##0_ ;[Red]\-#,##0\ </c:formatCode>
                <c:ptCount val="22"/>
                <c:pt idx="0">
                  <c:v>101120000</c:v>
                </c:pt>
                <c:pt idx="1">
                  <c:v>1580542.4879999997</c:v>
                </c:pt>
                <c:pt idx="2">
                  <c:v>1491550.4879999997</c:v>
                </c:pt>
                <c:pt idx="3">
                  <c:v>359888.72800000012</c:v>
                </c:pt>
                <c:pt idx="4">
                  <c:v>255077.11519999802</c:v>
                </c:pt>
                <c:pt idx="5">
                  <c:v>147329.15401599705</c:v>
                </c:pt>
                <c:pt idx="6">
                  <c:v>4583501.321996483</c:v>
                </c:pt>
                <c:pt idx="7">
                  <c:v>6743091.3171763755</c:v>
                </c:pt>
                <c:pt idx="8">
                  <c:v>6626007.9334996678</c:v>
                </c:pt>
                <c:pt idx="9">
                  <c:v>6505628.4939467348</c:v>
                </c:pt>
                <c:pt idx="10">
                  <c:v>6381856.281297639</c:v>
                </c:pt>
                <c:pt idx="11">
                  <c:v>6254591.6984603917</c:v>
                </c:pt>
                <c:pt idx="12">
                  <c:v>6123732.1822912693</c:v>
                </c:pt>
                <c:pt idx="13">
                  <c:v>5989172.1148318416</c:v>
                </c:pt>
                <c:pt idx="14">
                  <c:v>5850802.7318853503</c:v>
                </c:pt>
                <c:pt idx="15">
                  <c:v>5708512.0288525494</c:v>
                </c:pt>
                <c:pt idx="16">
                  <c:v>5562184.6637448706</c:v>
                </c:pt>
                <c:pt idx="17">
                  <c:v>5411701.8572902298</c:v>
                </c:pt>
                <c:pt idx="18">
                  <c:v>5256941.2900442779</c:v>
                </c:pt>
                <c:pt idx="19">
                  <c:v>5097776.9964173026</c:v>
                </c:pt>
                <c:pt idx="20">
                  <c:v>6988625.851372147</c:v>
                </c:pt>
                <c:pt idx="21">
                  <c:v>18537258.680000003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0-4771-9108-F228E320C881}"/>
            </c:ext>
          </c:extLst>
        </c:ser>
        <c:ser>
          <c:idx val="1"/>
          <c:order val="1"/>
          <c:tx>
            <c:strRef>
              <c:f>Sheet1!$A$56</c:f>
              <c:strCache>
                <c:ptCount val="1"/>
                <c:pt idx="0">
                  <c:v>Capital Charge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Sheet1!$B$54:$W$54</c:f>
              <c:numCache>
                <c:formatCode>General</c:formatCode>
                <c:ptCount val="22"/>
                <c:pt idx="0">
                  <c:v>2567</c:v>
                </c:pt>
                <c:pt idx="1">
                  <c:v>2568</c:v>
                </c:pt>
                <c:pt idx="2">
                  <c:v>2569</c:v>
                </c:pt>
                <c:pt idx="3">
                  <c:v>2570</c:v>
                </c:pt>
                <c:pt idx="4">
                  <c:v>2571</c:v>
                </c:pt>
                <c:pt idx="5">
                  <c:v>2572</c:v>
                </c:pt>
                <c:pt idx="6">
                  <c:v>2573</c:v>
                </c:pt>
                <c:pt idx="7">
                  <c:v>2574</c:v>
                </c:pt>
                <c:pt idx="8">
                  <c:v>2575</c:v>
                </c:pt>
                <c:pt idx="9">
                  <c:v>2576</c:v>
                </c:pt>
                <c:pt idx="10">
                  <c:v>2577</c:v>
                </c:pt>
                <c:pt idx="11">
                  <c:v>2578</c:v>
                </c:pt>
                <c:pt idx="12">
                  <c:v>2579</c:v>
                </c:pt>
                <c:pt idx="13">
                  <c:v>2580</c:v>
                </c:pt>
                <c:pt idx="14">
                  <c:v>2581</c:v>
                </c:pt>
                <c:pt idx="15">
                  <c:v>2582</c:v>
                </c:pt>
                <c:pt idx="16">
                  <c:v>2583</c:v>
                </c:pt>
                <c:pt idx="17">
                  <c:v>2584</c:v>
                </c:pt>
                <c:pt idx="18">
                  <c:v>2585</c:v>
                </c:pt>
                <c:pt idx="19">
                  <c:v>2586</c:v>
                </c:pt>
                <c:pt idx="20">
                  <c:v>2587</c:v>
                </c:pt>
                <c:pt idx="21">
                  <c:v>2588</c:v>
                </c:pt>
              </c:numCache>
            </c:numRef>
          </c:cat>
          <c:val>
            <c:numRef>
              <c:f>Sheet1!$B$56:$W$56</c:f>
              <c:numCache>
                <c:formatCode>#,##0_ ;[Red]\-#,##0\ </c:formatCode>
                <c:ptCount val="22"/>
                <c:pt idx="0">
                  <c:v>7343999.9999999991</c:v>
                </c:pt>
                <c:pt idx="1">
                  <c:v>7343999.9999999991</c:v>
                </c:pt>
                <c:pt idx="2">
                  <c:v>7343999.9999999991</c:v>
                </c:pt>
                <c:pt idx="3">
                  <c:v>7343999.9999999991</c:v>
                </c:pt>
                <c:pt idx="4">
                  <c:v>7343999.9999999991</c:v>
                </c:pt>
                <c:pt idx="5">
                  <c:v>7343999.9999999991</c:v>
                </c:pt>
                <c:pt idx="6">
                  <c:v>7343999.9999999991</c:v>
                </c:pt>
                <c:pt idx="7">
                  <c:v>7343999.9999999991</c:v>
                </c:pt>
                <c:pt idx="8">
                  <c:v>7343999.9999999991</c:v>
                </c:pt>
                <c:pt idx="9">
                  <c:v>7343999.9999999991</c:v>
                </c:pt>
                <c:pt idx="10">
                  <c:v>7343999.9999999991</c:v>
                </c:pt>
                <c:pt idx="11">
                  <c:v>7343999.9999999991</c:v>
                </c:pt>
                <c:pt idx="12">
                  <c:v>7343999.9999999991</c:v>
                </c:pt>
                <c:pt idx="13">
                  <c:v>7343999.9999999991</c:v>
                </c:pt>
                <c:pt idx="14">
                  <c:v>7343999.9999999991</c:v>
                </c:pt>
                <c:pt idx="15">
                  <c:v>7343999.9999999991</c:v>
                </c:pt>
                <c:pt idx="16">
                  <c:v>7343999.9999999991</c:v>
                </c:pt>
                <c:pt idx="17">
                  <c:v>7343999.9999999991</c:v>
                </c:pt>
                <c:pt idx="18">
                  <c:v>7343999.9999999991</c:v>
                </c:pt>
                <c:pt idx="19">
                  <c:v>7343999.9999999991</c:v>
                </c:pt>
                <c:pt idx="20">
                  <c:v>7343999.9999999991</c:v>
                </c:pt>
                <c:pt idx="21">
                  <c:v>7343999.9999999991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0-4771-9108-F228E320C881}"/>
            </c:ext>
          </c:extLst>
        </c:ser>
        <c:ser>
          <c:idx val="2"/>
          <c:order val="2"/>
          <c:tx>
            <c:strRef>
              <c:f>Sheet1!$A$57</c:f>
              <c:strCache>
                <c:ptCount val="1"/>
                <c:pt idx="0">
                  <c:v>Economic Profit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Sheet1!$B$54:$W$54</c:f>
              <c:numCache>
                <c:formatCode>General</c:formatCode>
                <c:ptCount val="22"/>
                <c:pt idx="0">
                  <c:v>2567</c:v>
                </c:pt>
                <c:pt idx="1">
                  <c:v>2568</c:v>
                </c:pt>
                <c:pt idx="2">
                  <c:v>2569</c:v>
                </c:pt>
                <c:pt idx="3">
                  <c:v>2570</c:v>
                </c:pt>
                <c:pt idx="4">
                  <c:v>2571</c:v>
                </c:pt>
                <c:pt idx="5">
                  <c:v>2572</c:v>
                </c:pt>
                <c:pt idx="6">
                  <c:v>2573</c:v>
                </c:pt>
                <c:pt idx="7">
                  <c:v>2574</c:v>
                </c:pt>
                <c:pt idx="8">
                  <c:v>2575</c:v>
                </c:pt>
                <c:pt idx="9">
                  <c:v>2576</c:v>
                </c:pt>
                <c:pt idx="10">
                  <c:v>2577</c:v>
                </c:pt>
                <c:pt idx="11">
                  <c:v>2578</c:v>
                </c:pt>
                <c:pt idx="12">
                  <c:v>2579</c:v>
                </c:pt>
                <c:pt idx="13">
                  <c:v>2580</c:v>
                </c:pt>
                <c:pt idx="14">
                  <c:v>2581</c:v>
                </c:pt>
                <c:pt idx="15">
                  <c:v>2582</c:v>
                </c:pt>
                <c:pt idx="16">
                  <c:v>2583</c:v>
                </c:pt>
                <c:pt idx="17">
                  <c:v>2584</c:v>
                </c:pt>
                <c:pt idx="18">
                  <c:v>2585</c:v>
                </c:pt>
                <c:pt idx="19">
                  <c:v>2586</c:v>
                </c:pt>
                <c:pt idx="20">
                  <c:v>2587</c:v>
                </c:pt>
                <c:pt idx="21">
                  <c:v>2588</c:v>
                </c:pt>
              </c:numCache>
            </c:numRef>
          </c:cat>
          <c:val>
            <c:numRef>
              <c:f>Sheet1!$B$57:$W$57</c:f>
              <c:numCache>
                <c:formatCode>#,##0_ ;[Red]\-#,##0\ </c:formatCode>
                <c:ptCount val="22"/>
                <c:pt idx="0">
                  <c:v>93776000</c:v>
                </c:pt>
                <c:pt idx="1">
                  <c:v>-5763457.5119999992</c:v>
                </c:pt>
                <c:pt idx="2">
                  <c:v>-5852449.5119999992</c:v>
                </c:pt>
                <c:pt idx="3">
                  <c:v>-6984111.2719999989</c:v>
                </c:pt>
                <c:pt idx="4">
                  <c:v>-7088922.884800001</c:v>
                </c:pt>
                <c:pt idx="5">
                  <c:v>-7196670.8459840016</c:v>
                </c:pt>
                <c:pt idx="6">
                  <c:v>-2760498.678003516</c:v>
                </c:pt>
                <c:pt idx="7">
                  <c:v>-600908.68282362353</c:v>
                </c:pt>
                <c:pt idx="8">
                  <c:v>-717992.06650033128</c:v>
                </c:pt>
                <c:pt idx="9">
                  <c:v>-838371.50605326425</c:v>
                </c:pt>
                <c:pt idx="10">
                  <c:v>-962143.71870236006</c:v>
                </c:pt>
                <c:pt idx="11">
                  <c:v>-1089408.3015396073</c:v>
                </c:pt>
                <c:pt idx="12">
                  <c:v>-1220267.8177087298</c:v>
                </c:pt>
                <c:pt idx="13">
                  <c:v>-1354827.8851681575</c:v>
                </c:pt>
                <c:pt idx="14">
                  <c:v>-1493197.2681146488</c:v>
                </c:pt>
                <c:pt idx="15">
                  <c:v>-1635487.9711474497</c:v>
                </c:pt>
                <c:pt idx="16">
                  <c:v>-1781815.3362551285</c:v>
                </c:pt>
                <c:pt idx="17">
                  <c:v>-1932298.1427097693</c:v>
                </c:pt>
                <c:pt idx="18">
                  <c:v>-2087058.7099557212</c:v>
                </c:pt>
                <c:pt idx="19">
                  <c:v>-2246223.0035826964</c:v>
                </c:pt>
                <c:pt idx="20">
                  <c:v>-355374.14862785209</c:v>
                </c:pt>
                <c:pt idx="21">
                  <c:v>11193258.680000003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0-4771-9108-F228E320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23376"/>
        <c:axId val="1"/>
      </c:barChart>
      <c:catAx>
        <c:axId val="41282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_ ;[Red]\-#,##0.0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28233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225165562913664E-3"/>
                <c:y val="3.7735918587704108E-2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th-TH"/>
                    <a:t>ล้านบาท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chemeClr val="bg1"/>
        </a:solidFill>
        <a:ln w="12700">
          <a:solidFill>
            <a:srgbClr val="96969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575035063113604"/>
          <c:y val="0.90566196206606242"/>
          <c:w val="0.43057503506311362"/>
          <c:h val="8.30188679245282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969696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h-TH"/>
              <a:t>เงินลงทุนโครงการ/งานสนับสนุน</a:t>
            </a:r>
          </a:p>
        </c:rich>
      </c:tx>
      <c:layout>
        <c:manualLayout>
          <c:xMode val="edge"/>
          <c:yMode val="edge"/>
          <c:x val="0.33660581863886735"/>
          <c:y val="3.7735849056603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88732394366194E-2"/>
          <c:y val="0.14339649063327431"/>
          <c:w val="0.9352112759304102"/>
          <c:h val="0.7094352694488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Sheet1!$A$58</c:f>
              <c:strCache>
                <c:ptCount val="1"/>
                <c:pt idx="0">
                  <c:v>รายจ่ายลงทุน (CAPEX)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Sheet1!$B$54:$W$54</c:f>
              <c:numCache>
                <c:formatCode>General</c:formatCode>
                <c:ptCount val="22"/>
                <c:pt idx="0">
                  <c:v>2567</c:v>
                </c:pt>
                <c:pt idx="1">
                  <c:v>2568</c:v>
                </c:pt>
                <c:pt idx="2">
                  <c:v>2569</c:v>
                </c:pt>
                <c:pt idx="3">
                  <c:v>2570</c:v>
                </c:pt>
                <c:pt idx="4">
                  <c:v>2571</c:v>
                </c:pt>
                <c:pt idx="5">
                  <c:v>2572</c:v>
                </c:pt>
                <c:pt idx="6">
                  <c:v>2573</c:v>
                </c:pt>
                <c:pt idx="7">
                  <c:v>2574</c:v>
                </c:pt>
                <c:pt idx="8">
                  <c:v>2575</c:v>
                </c:pt>
                <c:pt idx="9">
                  <c:v>2576</c:v>
                </c:pt>
                <c:pt idx="10">
                  <c:v>2577</c:v>
                </c:pt>
                <c:pt idx="11">
                  <c:v>2578</c:v>
                </c:pt>
                <c:pt idx="12">
                  <c:v>2579</c:v>
                </c:pt>
                <c:pt idx="13">
                  <c:v>2580</c:v>
                </c:pt>
                <c:pt idx="14">
                  <c:v>2581</c:v>
                </c:pt>
                <c:pt idx="15">
                  <c:v>2582</c:v>
                </c:pt>
                <c:pt idx="16">
                  <c:v>2583</c:v>
                </c:pt>
                <c:pt idx="17">
                  <c:v>2584</c:v>
                </c:pt>
                <c:pt idx="18">
                  <c:v>2585</c:v>
                </c:pt>
                <c:pt idx="19">
                  <c:v>2586</c:v>
                </c:pt>
                <c:pt idx="20">
                  <c:v>2587</c:v>
                </c:pt>
                <c:pt idx="21">
                  <c:v>2588</c:v>
                </c:pt>
              </c:numCache>
            </c:numRef>
          </c:cat>
          <c:val>
            <c:numRef>
              <c:f>Sheet1!$B$58:$W$58</c:f>
              <c:numCache>
                <c:formatCode>#,##0_ ;[Red]\-#,##0\ </c:formatCode>
                <c:ptCount val="22"/>
                <c:pt idx="0">
                  <c:v>150000000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4-4E60-BD6E-BD1D1165E6E3}"/>
            </c:ext>
          </c:extLst>
        </c:ser>
        <c:ser>
          <c:idx val="1"/>
          <c:order val="1"/>
          <c:tx>
            <c:strRef>
              <c:f>Sheet1!$A$59</c:f>
              <c:strCache>
                <c:ptCount val="1"/>
                <c:pt idx="0">
                  <c:v>รายจ่ายดำเนินงาน (OPEX)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Sheet1!$B$54:$W$54</c:f>
              <c:numCache>
                <c:formatCode>General</c:formatCode>
                <c:ptCount val="22"/>
                <c:pt idx="0">
                  <c:v>2567</c:v>
                </c:pt>
                <c:pt idx="1">
                  <c:v>2568</c:v>
                </c:pt>
                <c:pt idx="2">
                  <c:v>2569</c:v>
                </c:pt>
                <c:pt idx="3">
                  <c:v>2570</c:v>
                </c:pt>
                <c:pt idx="4">
                  <c:v>2571</c:v>
                </c:pt>
                <c:pt idx="5">
                  <c:v>2572</c:v>
                </c:pt>
                <c:pt idx="6">
                  <c:v>2573</c:v>
                </c:pt>
                <c:pt idx="7">
                  <c:v>2574</c:v>
                </c:pt>
                <c:pt idx="8">
                  <c:v>2575</c:v>
                </c:pt>
                <c:pt idx="9">
                  <c:v>2576</c:v>
                </c:pt>
                <c:pt idx="10">
                  <c:v>2577</c:v>
                </c:pt>
                <c:pt idx="11">
                  <c:v>2578</c:v>
                </c:pt>
                <c:pt idx="12">
                  <c:v>2579</c:v>
                </c:pt>
                <c:pt idx="13">
                  <c:v>2580</c:v>
                </c:pt>
                <c:pt idx="14">
                  <c:v>2581</c:v>
                </c:pt>
                <c:pt idx="15">
                  <c:v>2582</c:v>
                </c:pt>
                <c:pt idx="16">
                  <c:v>2583</c:v>
                </c:pt>
                <c:pt idx="17">
                  <c:v>2584</c:v>
                </c:pt>
                <c:pt idx="18">
                  <c:v>2585</c:v>
                </c:pt>
                <c:pt idx="19">
                  <c:v>2586</c:v>
                </c:pt>
                <c:pt idx="20">
                  <c:v>2587</c:v>
                </c:pt>
                <c:pt idx="21">
                  <c:v>2588</c:v>
                </c:pt>
              </c:numCache>
            </c:numRef>
          </c:cat>
          <c:val>
            <c:numRef>
              <c:f>Sheet1!$B$59:$W$59</c:f>
              <c:numCache>
                <c:formatCode>#,##0_ ;[Red]\-#,##0\ </c:formatCode>
                <c:ptCount val="22"/>
                <c:pt idx="0">
                  <c:v>3600000</c:v>
                </c:pt>
                <c:pt idx="1">
                  <c:v>26442712.440000001</c:v>
                </c:pt>
                <c:pt idx="2">
                  <c:v>26553952.440000001</c:v>
                </c:pt>
                <c:pt idx="3">
                  <c:v>27968529.640000001</c:v>
                </c:pt>
                <c:pt idx="4">
                  <c:v>28099544.156000003</c:v>
                </c:pt>
                <c:pt idx="5">
                  <c:v>28234229.107480004</c:v>
                </c:pt>
                <c:pt idx="6">
                  <c:v>22689013.897504397</c:v>
                </c:pt>
                <c:pt idx="7">
                  <c:v>19989526.403529532</c:v>
                </c:pt>
                <c:pt idx="8">
                  <c:v>20135880.633125417</c:v>
                </c:pt>
                <c:pt idx="9">
                  <c:v>20286354.932566583</c:v>
                </c:pt>
                <c:pt idx="10">
                  <c:v>20441070.198377952</c:v>
                </c:pt>
                <c:pt idx="11">
                  <c:v>20600150.926924512</c:v>
                </c:pt>
                <c:pt idx="12">
                  <c:v>20763725.322135914</c:v>
                </c:pt>
                <c:pt idx="13">
                  <c:v>20931925.4064602</c:v>
                </c:pt>
                <c:pt idx="14">
                  <c:v>21104887.135143314</c:v>
                </c:pt>
                <c:pt idx="15">
                  <c:v>21282750.513934314</c:v>
                </c:pt>
                <c:pt idx="16">
                  <c:v>21465659.720318913</c:v>
                </c:pt>
                <c:pt idx="17">
                  <c:v>21653763.228387214</c:v>
                </c:pt>
                <c:pt idx="18">
                  <c:v>21847213.937444653</c:v>
                </c:pt>
                <c:pt idx="19">
                  <c:v>22046169.304478373</c:v>
                </c:pt>
                <c:pt idx="20">
                  <c:v>19682608.235784817</c:v>
                </c:pt>
                <c:pt idx="21">
                  <c:v>5246817.2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94-4E60-BD6E-BD1D1165E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2"/>
        <c:axId val="553595904"/>
        <c:axId val="1"/>
      </c:barChart>
      <c:catAx>
        <c:axId val="55359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_ ;[Red]\-#,##0.0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5959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225165562913664E-3"/>
                <c:y val="3.7735918587704108E-2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th-TH"/>
                    <a:t>ล้านบาท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chemeClr val="bg1"/>
        </a:solidFill>
        <a:ln w="12700">
          <a:solidFill>
            <a:srgbClr val="96969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26760563380282"/>
          <c:y val="0.90566196206606242"/>
          <c:w val="0.42957746478873238"/>
          <c:h val="8.30188679245282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969696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12</xdr:col>
      <xdr:colOff>655320</xdr:colOff>
      <xdr:row>18</xdr:row>
      <xdr:rowOff>114300</xdr:rowOff>
    </xdr:to>
    <xdr:graphicFrame macro="">
      <xdr:nvGraphicFramePr>
        <xdr:cNvPr id="1071" name="Chart 1">
          <a:extLst>
            <a:ext uri="{FF2B5EF4-FFF2-40B4-BE49-F238E27FC236}">
              <a16:creationId xmlns:a16="http://schemas.microsoft.com/office/drawing/2014/main" id="{847DE6DC-6DB4-408E-95CB-1B9F72043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19050</xdr:rowOff>
    </xdr:from>
    <xdr:to>
      <xdr:col>10</xdr:col>
      <xdr:colOff>7620</xdr:colOff>
      <xdr:row>35</xdr:row>
      <xdr:rowOff>114300</xdr:rowOff>
    </xdr:to>
    <xdr:graphicFrame macro="">
      <xdr:nvGraphicFramePr>
        <xdr:cNvPr id="1072" name="Chart 2">
          <a:extLst>
            <a:ext uri="{FF2B5EF4-FFF2-40B4-BE49-F238E27FC236}">
              <a16:creationId xmlns:a16="http://schemas.microsoft.com/office/drawing/2014/main" id="{5430F461-5EFE-4A1B-8628-2C2CA5880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6"/>
  <sheetViews>
    <sheetView showGridLines="0" tabSelected="1" view="pageBreakPreview" topLeftCell="A124" zoomScaleNormal="100" zoomScaleSheetLayoutView="100" workbookViewId="0">
      <selection activeCell="B141" sqref="B141"/>
    </sheetView>
  </sheetViews>
  <sheetFormatPr defaultColWidth="9.109375" defaultRowHeight="13.2" outlineLevelRow="1" x14ac:dyDescent="0.25"/>
  <cols>
    <col min="1" max="1" width="54.6640625" style="4" customWidth="1"/>
    <col min="2" max="23" width="15.88671875" style="4" customWidth="1"/>
    <col min="24" max="24" width="42" style="4" customWidth="1"/>
    <col min="25" max="16384" width="9.109375" style="4"/>
  </cols>
  <sheetData>
    <row r="1" spans="1:23" ht="22.5" customHeight="1" x14ac:dyDescent="0.25">
      <c r="E1" s="37"/>
    </row>
    <row r="2" spans="1:23" ht="43.5" customHeight="1" x14ac:dyDescent="0.25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x14ac:dyDescent="0.25">
      <c r="A3" s="5" t="s">
        <v>29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outlineLevel="1" x14ac:dyDescent="0.25">
      <c r="E4" s="41" t="s">
        <v>49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3" outlineLevel="1" x14ac:dyDescent="0.25">
      <c r="E5" s="42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outlineLevel="1" x14ac:dyDescent="0.25">
      <c r="E6" s="43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3" outlineLevel="1" x14ac:dyDescent="0.25">
      <c r="E7" s="44">
        <f>SUM(B57:W57)</f>
        <v>51007773.41632317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3" outlineLevel="1" x14ac:dyDescent="0.25">
      <c r="E8" s="45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3" outlineLevel="1" x14ac:dyDescent="0.25">
      <c r="E9" s="45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outlineLevel="1" x14ac:dyDescent="0.25">
      <c r="E10" s="45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1:23" outlineLevel="1" x14ac:dyDescent="0.25">
      <c r="E11" s="45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3" outlineLevel="1" x14ac:dyDescent="0.25">
      <c r="E12" s="45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23" outlineLevel="1" x14ac:dyDescent="0.25">
      <c r="E13" s="45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  <row r="14" spans="1:23" outlineLevel="1" x14ac:dyDescent="0.25">
      <c r="E14" s="45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1:23" outlineLevel="1" x14ac:dyDescent="0.25">
      <c r="E15" s="45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1:23" outlineLevel="1" x14ac:dyDescent="0.25">
      <c r="E16" s="45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1:24" outlineLevel="1" x14ac:dyDescent="0.25">
      <c r="E17" s="45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spans="1:24" outlineLevel="1" x14ac:dyDescent="0.25">
      <c r="E18" s="45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4" outlineLevel="1" x14ac:dyDescent="0.25">
      <c r="E19" s="46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4" x14ac:dyDescent="0.25">
      <c r="A20" s="5" t="s">
        <v>29</v>
      </c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4" ht="12.75" customHeight="1" outlineLevel="1" x14ac:dyDescent="0.25">
      <c r="F21" s="55"/>
      <c r="G21" s="55"/>
      <c r="K21" s="55"/>
      <c r="L21" s="55"/>
      <c r="M21" s="79" t="s">
        <v>30</v>
      </c>
      <c r="N21" s="79"/>
      <c r="O21" s="79"/>
      <c r="P21" s="55"/>
      <c r="Q21" s="56"/>
      <c r="R21" s="55"/>
      <c r="S21" s="55"/>
      <c r="T21" s="56"/>
      <c r="U21" s="55"/>
      <c r="V21" s="55"/>
      <c r="W21" s="56"/>
    </row>
    <row r="22" spans="1:24" ht="12.75" customHeight="1" outlineLevel="1" x14ac:dyDescent="0.25">
      <c r="F22" s="57"/>
      <c r="G22" s="57"/>
      <c r="K22" s="57"/>
      <c r="L22" s="57"/>
      <c r="M22" s="79"/>
      <c r="N22" s="79"/>
      <c r="O22" s="79"/>
      <c r="P22" s="57"/>
      <c r="Q22" s="58"/>
      <c r="R22" s="57"/>
      <c r="S22" s="57"/>
      <c r="T22" s="58"/>
      <c r="U22" s="57"/>
      <c r="V22" s="57"/>
      <c r="W22" s="58"/>
    </row>
    <row r="23" spans="1:24" ht="12.75" customHeight="1" outlineLevel="1" x14ac:dyDescent="0.25">
      <c r="F23" s="59"/>
      <c r="G23" s="59"/>
      <c r="K23" s="59"/>
      <c r="L23" s="59"/>
      <c r="M23" s="53">
        <f>SUM(B58:W58)</f>
        <v>150000000</v>
      </c>
      <c r="N23" s="53"/>
      <c r="O23" s="53"/>
      <c r="P23" s="59"/>
      <c r="Q23" s="60"/>
      <c r="R23" s="59"/>
      <c r="S23" s="59"/>
      <c r="T23" s="60"/>
      <c r="U23" s="59"/>
      <c r="V23" s="59"/>
      <c r="W23" s="60"/>
    </row>
    <row r="24" spans="1:24" ht="12.75" customHeight="1" outlineLevel="1" x14ac:dyDescent="0.25">
      <c r="F24" s="62"/>
      <c r="G24" s="62"/>
      <c r="K24" s="62"/>
      <c r="L24" s="62"/>
      <c r="N24" s="61"/>
      <c r="O24" s="62"/>
      <c r="P24" s="62"/>
      <c r="Q24" s="63"/>
      <c r="R24" s="62"/>
      <c r="S24" s="62"/>
      <c r="T24" s="63"/>
      <c r="U24" s="62"/>
      <c r="V24" s="62"/>
      <c r="W24" s="63"/>
    </row>
    <row r="25" spans="1:24" ht="12.75" customHeight="1" outlineLevel="1" x14ac:dyDescent="0.25">
      <c r="F25" s="62"/>
      <c r="G25" s="62"/>
      <c r="K25" s="62"/>
      <c r="L25" s="62"/>
      <c r="N25" s="61"/>
      <c r="O25" s="62"/>
      <c r="P25" s="62"/>
      <c r="Q25" s="63"/>
      <c r="R25" s="62"/>
      <c r="S25" s="62"/>
      <c r="T25" s="63"/>
      <c r="U25" s="62"/>
      <c r="V25" s="62"/>
      <c r="W25" s="63"/>
      <c r="X25" s="8"/>
    </row>
    <row r="26" spans="1:24" ht="12.75" customHeight="1" outlineLevel="1" x14ac:dyDescent="0.25">
      <c r="F26" s="62"/>
      <c r="G26" s="62"/>
      <c r="K26" s="62"/>
      <c r="L26" s="62"/>
      <c r="N26" s="61"/>
      <c r="O26" s="62"/>
      <c r="P26" s="62"/>
      <c r="Q26" s="63"/>
      <c r="R26" s="62"/>
      <c r="S26" s="62"/>
      <c r="T26" s="63"/>
      <c r="U26" s="62"/>
      <c r="V26" s="62"/>
      <c r="W26" s="63"/>
    </row>
    <row r="27" spans="1:24" ht="12.75" customHeight="1" outlineLevel="1" x14ac:dyDescent="0.25">
      <c r="F27" s="65"/>
      <c r="G27" s="65"/>
      <c r="K27" s="65"/>
      <c r="L27" s="65"/>
      <c r="N27" s="64"/>
      <c r="O27" s="65"/>
      <c r="P27" s="65"/>
      <c r="Q27" s="66"/>
      <c r="R27" s="65"/>
      <c r="S27" s="65"/>
      <c r="T27" s="66"/>
      <c r="U27" s="65"/>
      <c r="V27" s="65"/>
      <c r="W27" s="66"/>
    </row>
    <row r="28" spans="1:24" ht="12.75" customHeight="1" outlineLevel="1" x14ac:dyDescent="0.25">
      <c r="F28" s="67"/>
      <c r="G28" s="67"/>
      <c r="K28" s="67"/>
      <c r="L28" s="67"/>
      <c r="M28" s="80" t="s">
        <v>31</v>
      </c>
      <c r="N28" s="80"/>
      <c r="O28" s="80"/>
      <c r="P28" s="67"/>
      <c r="Q28" s="68"/>
      <c r="R28" s="67"/>
      <c r="S28" s="67"/>
      <c r="T28" s="68"/>
      <c r="U28" s="67"/>
      <c r="V28" s="67"/>
      <c r="W28" s="68"/>
    </row>
    <row r="29" spans="1:24" ht="12.75" customHeight="1" outlineLevel="1" x14ac:dyDescent="0.25">
      <c r="F29" s="69"/>
      <c r="G29" s="69"/>
      <c r="K29" s="69"/>
      <c r="L29" s="69"/>
      <c r="M29" s="80"/>
      <c r="N29" s="80"/>
      <c r="O29" s="80"/>
      <c r="P29" s="69"/>
      <c r="Q29" s="70"/>
      <c r="R29" s="69"/>
      <c r="S29" s="69"/>
      <c r="T29" s="70"/>
      <c r="U29" s="69"/>
      <c r="V29" s="69"/>
      <c r="W29" s="70"/>
    </row>
    <row r="30" spans="1:24" ht="12.75" customHeight="1" outlineLevel="1" x14ac:dyDescent="0.25">
      <c r="F30" s="71"/>
      <c r="G30" s="71"/>
      <c r="K30" s="71"/>
      <c r="L30" s="71"/>
      <c r="M30" s="54">
        <f>SUM(B59:W59)</f>
        <v>461066484.77959615</v>
      </c>
      <c r="N30" s="54"/>
      <c r="O30" s="54"/>
      <c r="P30" s="71"/>
      <c r="Q30" s="72"/>
      <c r="R30" s="71"/>
      <c r="S30" s="71"/>
      <c r="T30" s="72"/>
      <c r="U30" s="71"/>
      <c r="V30" s="71"/>
      <c r="W30" s="72"/>
    </row>
    <row r="31" spans="1:24" ht="12.75" customHeight="1" outlineLevel="1" x14ac:dyDescent="0.25">
      <c r="F31" s="74"/>
      <c r="G31" s="74"/>
      <c r="K31" s="74"/>
      <c r="L31" s="74"/>
      <c r="M31" s="73"/>
      <c r="N31" s="74"/>
      <c r="O31" s="74"/>
      <c r="P31" s="74"/>
      <c r="Q31" s="75"/>
      <c r="R31" s="74"/>
      <c r="S31" s="74"/>
      <c r="T31" s="75"/>
      <c r="U31" s="74"/>
      <c r="V31" s="74"/>
      <c r="W31" s="75"/>
    </row>
    <row r="32" spans="1:24" ht="12.75" customHeight="1" outlineLevel="1" x14ac:dyDescent="0.25">
      <c r="F32" s="74"/>
      <c r="G32" s="74"/>
      <c r="K32" s="74"/>
      <c r="L32" s="74"/>
      <c r="M32" s="73"/>
      <c r="N32" s="74"/>
      <c r="O32" s="74"/>
      <c r="P32" s="74"/>
      <c r="Q32" s="75"/>
      <c r="R32" s="74"/>
      <c r="S32" s="74"/>
      <c r="T32" s="75"/>
      <c r="U32" s="74"/>
      <c r="V32" s="74"/>
      <c r="W32" s="75"/>
    </row>
    <row r="33" spans="5:23" ht="12.75" customHeight="1" outlineLevel="1" x14ac:dyDescent="0.25">
      <c r="F33" s="74"/>
      <c r="G33" s="74"/>
      <c r="K33" s="74"/>
      <c r="L33" s="74"/>
      <c r="M33" s="73"/>
      <c r="N33" s="74"/>
      <c r="O33" s="74"/>
      <c r="P33" s="74"/>
      <c r="Q33" s="75"/>
      <c r="R33" s="74"/>
      <c r="S33" s="74"/>
      <c r="T33" s="75"/>
      <c r="U33" s="74"/>
      <c r="V33" s="74"/>
      <c r="W33" s="75"/>
    </row>
    <row r="34" spans="5:23" ht="12.75" customHeight="1" outlineLevel="1" x14ac:dyDescent="0.25">
      <c r="F34" s="74"/>
      <c r="G34" s="74"/>
      <c r="K34" s="74"/>
      <c r="L34" s="74"/>
      <c r="M34" s="73"/>
      <c r="N34" s="74"/>
      <c r="O34" s="74"/>
      <c r="P34" s="74"/>
      <c r="Q34" s="75"/>
      <c r="R34" s="74"/>
      <c r="S34" s="74"/>
      <c r="T34" s="75"/>
      <c r="U34" s="74"/>
      <c r="V34" s="74"/>
      <c r="W34" s="75"/>
    </row>
    <row r="35" spans="5:23" ht="12.75" customHeight="1" outlineLevel="1" x14ac:dyDescent="0.25">
      <c r="F35" s="74"/>
      <c r="G35" s="74"/>
      <c r="K35" s="74"/>
      <c r="L35" s="74"/>
      <c r="M35" s="73"/>
      <c r="N35" s="74"/>
      <c r="O35" s="74"/>
      <c r="P35" s="74"/>
      <c r="Q35" s="75"/>
      <c r="R35" s="74"/>
      <c r="S35" s="74"/>
      <c r="T35" s="75"/>
      <c r="U35" s="74"/>
      <c r="V35" s="74"/>
      <c r="W35" s="75"/>
    </row>
    <row r="36" spans="5:23" ht="12.75" customHeight="1" outlineLevel="1" x14ac:dyDescent="0.25">
      <c r="F36" s="77"/>
      <c r="G36" s="77"/>
      <c r="K36" s="77"/>
      <c r="L36" s="77"/>
      <c r="M36" s="76"/>
      <c r="N36" s="77"/>
      <c r="O36" s="77"/>
      <c r="P36" s="77"/>
      <c r="Q36" s="78"/>
      <c r="R36" s="77"/>
      <c r="S36" s="77"/>
      <c r="T36" s="78"/>
      <c r="U36" s="77"/>
      <c r="V36" s="77"/>
      <c r="W36" s="78"/>
    </row>
    <row r="37" spans="5:23" ht="13.5" customHeight="1" x14ac:dyDescent="0.25"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5:23" ht="13.5" customHeight="1" x14ac:dyDescent="0.25"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5:23" ht="13.5" customHeight="1" x14ac:dyDescent="0.25"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5:23" ht="13.5" customHeight="1" x14ac:dyDescent="0.25"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5:23" ht="13.5" customHeight="1" x14ac:dyDescent="0.25"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5:23" ht="13.5" customHeight="1" x14ac:dyDescent="0.2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5:23" ht="13.5" customHeight="1" x14ac:dyDescent="0.2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5:23" ht="13.5" customHeight="1" x14ac:dyDescent="0.25"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</row>
    <row r="45" spans="5:23" ht="13.5" customHeight="1" x14ac:dyDescent="0.25"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5:23" ht="13.5" customHeight="1" x14ac:dyDescent="0.25"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</row>
    <row r="47" spans="5:23" ht="13.5" customHeight="1" x14ac:dyDescent="0.25"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5:23" ht="13.5" customHeight="1" x14ac:dyDescent="0.25"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4" ht="13.5" customHeight="1" x14ac:dyDescent="0.25"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4" ht="13.5" customHeight="1" x14ac:dyDescent="0.25"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4" ht="13.5" customHeight="1" x14ac:dyDescent="0.25"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4" ht="13.5" customHeight="1" x14ac:dyDescent="0.25"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4" ht="13.5" customHeight="1" x14ac:dyDescent="0.25"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4" ht="13.5" customHeight="1" x14ac:dyDescent="0.25">
      <c r="A54" s="10" t="s">
        <v>5</v>
      </c>
      <c r="B54" s="11">
        <v>2567</v>
      </c>
      <c r="C54" s="11">
        <v>2568</v>
      </c>
      <c r="D54" s="11">
        <v>2569</v>
      </c>
      <c r="E54" s="11">
        <v>2570</v>
      </c>
      <c r="F54" s="11">
        <v>2571</v>
      </c>
      <c r="G54" s="11">
        <v>2572</v>
      </c>
      <c r="H54" s="11">
        <v>2573</v>
      </c>
      <c r="I54" s="11">
        <v>2574</v>
      </c>
      <c r="J54" s="11">
        <v>2575</v>
      </c>
      <c r="K54" s="11">
        <v>2576</v>
      </c>
      <c r="L54" s="11">
        <v>2577</v>
      </c>
      <c r="M54" s="11">
        <v>2578</v>
      </c>
      <c r="N54" s="11">
        <v>2579</v>
      </c>
      <c r="O54" s="11">
        <v>2580</v>
      </c>
      <c r="P54" s="11">
        <v>2581</v>
      </c>
      <c r="Q54" s="11">
        <v>2582</v>
      </c>
      <c r="R54" s="11">
        <v>2583</v>
      </c>
      <c r="S54" s="11">
        <v>2584</v>
      </c>
      <c r="T54" s="11">
        <v>2585</v>
      </c>
      <c r="U54" s="11">
        <v>2586</v>
      </c>
      <c r="V54" s="11">
        <v>2587</v>
      </c>
      <c r="W54" s="11">
        <v>2588</v>
      </c>
    </row>
    <row r="55" spans="1:24" x14ac:dyDescent="0.25">
      <c r="A55" s="12" t="s">
        <v>6</v>
      </c>
      <c r="B55" s="1">
        <f t="shared" ref="B55:E56" si="0">B140</f>
        <v>101120000</v>
      </c>
      <c r="C55" s="1">
        <f t="shared" si="0"/>
        <v>1580542.4879999997</v>
      </c>
      <c r="D55" s="1">
        <f t="shared" si="0"/>
        <v>1491550.4879999997</v>
      </c>
      <c r="E55" s="1">
        <f t="shared" si="0"/>
        <v>359888.72800000012</v>
      </c>
      <c r="F55" s="1">
        <f>F140</f>
        <v>255077.11519999802</v>
      </c>
      <c r="G55" s="1">
        <f>G140</f>
        <v>147329.15401599705</v>
      </c>
      <c r="H55" s="1">
        <f>H140</f>
        <v>4583501.321996483</v>
      </c>
      <c r="I55" s="1">
        <f>I140</f>
        <v>6743091.3171763755</v>
      </c>
      <c r="J55" s="1">
        <f>J140</f>
        <v>6626007.9334996678</v>
      </c>
      <c r="K55" s="1">
        <f>K140</f>
        <v>6505628.4939467348</v>
      </c>
      <c r="L55" s="1">
        <f>L140</f>
        <v>6381856.281297639</v>
      </c>
      <c r="M55" s="1">
        <f>M140</f>
        <v>6254591.6984603917</v>
      </c>
      <c r="N55" s="1">
        <f>N140</f>
        <v>6123732.1822912693</v>
      </c>
      <c r="O55" s="1">
        <f>O140</f>
        <v>5989172.1148318416</v>
      </c>
      <c r="P55" s="1">
        <f>P140</f>
        <v>5850802.7318853503</v>
      </c>
      <c r="Q55" s="1">
        <f>Q140</f>
        <v>5708512.0288525494</v>
      </c>
      <c r="R55" s="1">
        <f>R140</f>
        <v>5562184.6637448706</v>
      </c>
      <c r="S55" s="1">
        <f>S140</f>
        <v>5411701.8572902298</v>
      </c>
      <c r="T55" s="1">
        <f>T140</f>
        <v>5256941.2900442779</v>
      </c>
      <c r="U55" s="1">
        <f>U140</f>
        <v>5097776.9964173026</v>
      </c>
      <c r="V55" s="1">
        <f>V140</f>
        <v>6988625.851372147</v>
      </c>
      <c r="W55" s="1">
        <f>W140</f>
        <v>18537258.680000003</v>
      </c>
    </row>
    <row r="56" spans="1:24" x14ac:dyDescent="0.25">
      <c r="A56" s="12" t="s">
        <v>7</v>
      </c>
      <c r="B56" s="1">
        <f t="shared" si="0"/>
        <v>7343999.9999999991</v>
      </c>
      <c r="C56" s="1">
        <f t="shared" si="0"/>
        <v>7343999.9999999991</v>
      </c>
      <c r="D56" s="1">
        <f t="shared" si="0"/>
        <v>7343999.9999999991</v>
      </c>
      <c r="E56" s="1">
        <f t="shared" si="0"/>
        <v>7343999.9999999991</v>
      </c>
      <c r="F56" s="1">
        <f t="shared" ref="F56:J56" si="1">F141</f>
        <v>7343999.9999999991</v>
      </c>
      <c r="G56" s="1">
        <f t="shared" si="1"/>
        <v>7343999.9999999991</v>
      </c>
      <c r="H56" s="1">
        <f t="shared" ref="H56:I56" si="2">H141</f>
        <v>7343999.9999999991</v>
      </c>
      <c r="I56" s="1">
        <f t="shared" si="2"/>
        <v>7343999.9999999991</v>
      </c>
      <c r="J56" s="1">
        <f t="shared" si="1"/>
        <v>7343999.9999999991</v>
      </c>
      <c r="K56" s="1">
        <f t="shared" ref="K56:T56" si="3">K141</f>
        <v>7343999.9999999991</v>
      </c>
      <c r="L56" s="1">
        <f t="shared" si="3"/>
        <v>7343999.9999999991</v>
      </c>
      <c r="M56" s="1">
        <f t="shared" si="3"/>
        <v>7343999.9999999991</v>
      </c>
      <c r="N56" s="1">
        <f t="shared" si="3"/>
        <v>7343999.9999999991</v>
      </c>
      <c r="O56" s="1">
        <f t="shared" ref="O56:Q56" si="4">O141</f>
        <v>7343999.9999999991</v>
      </c>
      <c r="P56" s="1">
        <f t="shared" si="4"/>
        <v>7343999.9999999991</v>
      </c>
      <c r="Q56" s="1">
        <f t="shared" si="4"/>
        <v>7343999.9999999991</v>
      </c>
      <c r="R56" s="1">
        <f t="shared" si="3"/>
        <v>7343999.9999999991</v>
      </c>
      <c r="S56" s="1">
        <f t="shared" si="3"/>
        <v>7343999.9999999991</v>
      </c>
      <c r="T56" s="1">
        <f t="shared" si="3"/>
        <v>7343999.9999999991</v>
      </c>
      <c r="U56" s="1">
        <f t="shared" ref="U56:W56" si="5">U141</f>
        <v>7343999.9999999991</v>
      </c>
      <c r="V56" s="1">
        <f t="shared" si="5"/>
        <v>7343999.9999999991</v>
      </c>
      <c r="W56" s="1">
        <f t="shared" si="5"/>
        <v>7343999.9999999991</v>
      </c>
    </row>
    <row r="57" spans="1:24" x14ac:dyDescent="0.25">
      <c r="A57" s="12" t="s">
        <v>8</v>
      </c>
      <c r="B57" s="1">
        <f>B144</f>
        <v>93776000</v>
      </c>
      <c r="C57" s="1">
        <f>C144</f>
        <v>-5763457.5119999992</v>
      </c>
      <c r="D57" s="1">
        <f>D144</f>
        <v>-5852449.5119999992</v>
      </c>
      <c r="E57" s="1">
        <f>E144</f>
        <v>-6984111.2719999989</v>
      </c>
      <c r="F57" s="1">
        <f>F144</f>
        <v>-7088922.884800001</v>
      </c>
      <c r="G57" s="1">
        <f>G144</f>
        <v>-7196670.8459840016</v>
      </c>
      <c r="H57" s="1">
        <f>H144</f>
        <v>-2760498.678003516</v>
      </c>
      <c r="I57" s="1">
        <f>I144</f>
        <v>-600908.68282362353</v>
      </c>
      <c r="J57" s="1">
        <f>J144</f>
        <v>-717992.06650033128</v>
      </c>
      <c r="K57" s="1">
        <f>K144</f>
        <v>-838371.50605326425</v>
      </c>
      <c r="L57" s="1">
        <f>L144</f>
        <v>-962143.71870236006</v>
      </c>
      <c r="M57" s="1">
        <f>M144</f>
        <v>-1089408.3015396073</v>
      </c>
      <c r="N57" s="1">
        <f>N144</f>
        <v>-1220267.8177087298</v>
      </c>
      <c r="O57" s="1">
        <f>O144</f>
        <v>-1354827.8851681575</v>
      </c>
      <c r="P57" s="1">
        <f>P144</f>
        <v>-1493197.2681146488</v>
      </c>
      <c r="Q57" s="1">
        <f>Q144</f>
        <v>-1635487.9711474497</v>
      </c>
      <c r="R57" s="1">
        <f>R144</f>
        <v>-1781815.3362551285</v>
      </c>
      <c r="S57" s="1">
        <f>S144</f>
        <v>-1932298.1427097693</v>
      </c>
      <c r="T57" s="1">
        <f>T144</f>
        <v>-2087058.7099557212</v>
      </c>
      <c r="U57" s="1">
        <f>U144</f>
        <v>-2246223.0035826964</v>
      </c>
      <c r="V57" s="1">
        <f>V144</f>
        <v>-355374.14862785209</v>
      </c>
      <c r="W57" s="1">
        <f>W144</f>
        <v>11193258.680000003</v>
      </c>
    </row>
    <row r="58" spans="1:24" x14ac:dyDescent="0.25">
      <c r="A58" s="12" t="s">
        <v>2</v>
      </c>
      <c r="B58" s="1">
        <f>B73</f>
        <v>150000000</v>
      </c>
      <c r="C58" s="1">
        <f>C73</f>
        <v>0</v>
      </c>
      <c r="D58" s="1">
        <f>D73</f>
        <v>0</v>
      </c>
      <c r="E58" s="1">
        <f>E73</f>
        <v>0</v>
      </c>
      <c r="F58" s="1">
        <f>F73</f>
        <v>0</v>
      </c>
      <c r="G58" s="1">
        <f>G73</f>
        <v>0</v>
      </c>
      <c r="H58" s="1">
        <f>H73</f>
        <v>0</v>
      </c>
      <c r="I58" s="1">
        <f>I73</f>
        <v>0</v>
      </c>
      <c r="J58" s="1">
        <f>J73</f>
        <v>0</v>
      </c>
      <c r="K58" s="1">
        <f>K73</f>
        <v>0</v>
      </c>
      <c r="L58" s="1">
        <f>L73</f>
        <v>0</v>
      </c>
      <c r="M58" s="1">
        <f>M73</f>
        <v>0</v>
      </c>
      <c r="N58" s="1">
        <f>N73</f>
        <v>0</v>
      </c>
      <c r="O58" s="1">
        <f>O73</f>
        <v>0</v>
      </c>
      <c r="P58" s="1">
        <f>P73</f>
        <v>0</v>
      </c>
      <c r="Q58" s="1">
        <f>Q73</f>
        <v>0</v>
      </c>
      <c r="R58" s="1">
        <f>R73</f>
        <v>0</v>
      </c>
      <c r="S58" s="1">
        <f>S73</f>
        <v>0</v>
      </c>
      <c r="T58" s="1">
        <f>T73</f>
        <v>0</v>
      </c>
      <c r="U58" s="1">
        <f>U73</f>
        <v>0</v>
      </c>
      <c r="V58" s="1">
        <f>V73</f>
        <v>0</v>
      </c>
      <c r="W58" s="1">
        <f>W73</f>
        <v>0</v>
      </c>
    </row>
    <row r="59" spans="1:24" x14ac:dyDescent="0.25">
      <c r="A59" s="12" t="s">
        <v>3</v>
      </c>
      <c r="B59" s="1">
        <f>B85</f>
        <v>3600000</v>
      </c>
      <c r="C59" s="1">
        <f>C85</f>
        <v>26442712.440000001</v>
      </c>
      <c r="D59" s="1">
        <f>D85</f>
        <v>26553952.440000001</v>
      </c>
      <c r="E59" s="1">
        <f>E85</f>
        <v>27968529.640000001</v>
      </c>
      <c r="F59" s="1">
        <f>F85</f>
        <v>28099544.156000003</v>
      </c>
      <c r="G59" s="1">
        <f>G85</f>
        <v>28234229.107480004</v>
      </c>
      <c r="H59" s="1">
        <f>H85</f>
        <v>22689013.897504397</v>
      </c>
      <c r="I59" s="1">
        <f>I85</f>
        <v>19989526.403529532</v>
      </c>
      <c r="J59" s="1">
        <f>J85</f>
        <v>20135880.633125417</v>
      </c>
      <c r="K59" s="1">
        <f>K85</f>
        <v>20286354.932566583</v>
      </c>
      <c r="L59" s="1">
        <f>L85</f>
        <v>20441070.198377952</v>
      </c>
      <c r="M59" s="1">
        <f>M85</f>
        <v>20600150.926924512</v>
      </c>
      <c r="N59" s="1">
        <f>N85</f>
        <v>20763725.322135914</v>
      </c>
      <c r="O59" s="1">
        <f>O85</f>
        <v>20931925.4064602</v>
      </c>
      <c r="P59" s="1">
        <f>P85</f>
        <v>21104887.135143314</v>
      </c>
      <c r="Q59" s="1">
        <f>Q85</f>
        <v>21282750.513934314</v>
      </c>
      <c r="R59" s="1">
        <f>R85</f>
        <v>21465659.720318913</v>
      </c>
      <c r="S59" s="1">
        <f>S85</f>
        <v>21653763.228387214</v>
      </c>
      <c r="T59" s="1">
        <f>T85</f>
        <v>21847213.937444653</v>
      </c>
      <c r="U59" s="1">
        <f>U85</f>
        <v>22046169.304478373</v>
      </c>
      <c r="V59" s="1">
        <f>V85</f>
        <v>19682608.235784817</v>
      </c>
      <c r="W59" s="1">
        <f>W85</f>
        <v>5246817.2</v>
      </c>
    </row>
    <row r="60" spans="1:24" ht="12" customHeight="1" x14ac:dyDescent="0.25"/>
    <row r="61" spans="1:24" s="27" customFormat="1" x14ac:dyDescent="0.25">
      <c r="A61" s="25" t="s">
        <v>32</v>
      </c>
      <c r="B61" s="11">
        <v>2567</v>
      </c>
      <c r="C61" s="11">
        <v>2568</v>
      </c>
      <c r="D61" s="11">
        <v>2569</v>
      </c>
      <c r="E61" s="11">
        <v>2570</v>
      </c>
      <c r="F61" s="11">
        <v>2571</v>
      </c>
      <c r="G61" s="11">
        <v>2572</v>
      </c>
      <c r="H61" s="11">
        <v>2573</v>
      </c>
      <c r="I61" s="11">
        <v>2574</v>
      </c>
      <c r="J61" s="11">
        <v>2575</v>
      </c>
      <c r="K61" s="11">
        <v>2576</v>
      </c>
      <c r="L61" s="11">
        <v>2577</v>
      </c>
      <c r="M61" s="11">
        <v>2578</v>
      </c>
      <c r="N61" s="11">
        <v>2579</v>
      </c>
      <c r="O61" s="11">
        <v>2580</v>
      </c>
      <c r="P61" s="11">
        <v>2581</v>
      </c>
      <c r="Q61" s="11">
        <v>2582</v>
      </c>
      <c r="R61" s="11">
        <v>2583</v>
      </c>
      <c r="S61" s="11">
        <v>2584</v>
      </c>
      <c r="T61" s="11">
        <v>2585</v>
      </c>
      <c r="U61" s="11">
        <v>2586</v>
      </c>
      <c r="V61" s="11">
        <v>2587</v>
      </c>
      <c r="W61" s="11">
        <v>2588</v>
      </c>
      <c r="X61" s="26" t="s">
        <v>0</v>
      </c>
    </row>
    <row r="62" spans="1:24" s="27" customFormat="1" x14ac:dyDescent="0.25">
      <c r="A62" s="28" t="s">
        <v>2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33"/>
    </row>
    <row r="63" spans="1:24" s="27" customFormat="1" outlineLevel="1" x14ac:dyDescent="0.25">
      <c r="A63" s="38" t="s">
        <v>39</v>
      </c>
      <c r="B63" s="2">
        <v>130000000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33"/>
    </row>
    <row r="64" spans="1:24" s="27" customFormat="1" outlineLevel="1" x14ac:dyDescent="0.25">
      <c r="A64" s="39" t="s">
        <v>40</v>
      </c>
      <c r="B64" s="2">
        <v>20000000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33"/>
    </row>
    <row r="65" spans="1:24" s="27" customFormat="1" outlineLevel="1" x14ac:dyDescent="0.25">
      <c r="A65" s="39" t="s">
        <v>41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33"/>
    </row>
    <row r="66" spans="1:24" s="27" customFormat="1" outlineLevel="1" x14ac:dyDescent="0.25">
      <c r="A66" s="3">
        <v>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33"/>
    </row>
    <row r="67" spans="1:24" s="27" customFormat="1" outlineLevel="1" x14ac:dyDescent="0.25">
      <c r="A67" s="3">
        <v>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33"/>
    </row>
    <row r="68" spans="1:24" s="27" customFormat="1" outlineLevel="1" x14ac:dyDescent="0.25">
      <c r="A68" s="3">
        <v>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33"/>
    </row>
    <row r="69" spans="1:24" s="27" customFormat="1" outlineLevel="1" x14ac:dyDescent="0.25">
      <c r="A69" s="3">
        <v>7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33"/>
    </row>
    <row r="70" spans="1:24" s="27" customFormat="1" outlineLevel="1" x14ac:dyDescent="0.25">
      <c r="A70" s="3">
        <v>8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33"/>
    </row>
    <row r="71" spans="1:24" s="27" customFormat="1" outlineLevel="1" x14ac:dyDescent="0.25">
      <c r="A71" s="3">
        <v>9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33"/>
    </row>
    <row r="72" spans="1:24" s="27" customFormat="1" outlineLevel="1" x14ac:dyDescent="0.25">
      <c r="A72" s="3">
        <v>10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33"/>
    </row>
    <row r="73" spans="1:24" s="27" customFormat="1" outlineLevel="1" x14ac:dyDescent="0.25">
      <c r="A73" s="29" t="s">
        <v>25</v>
      </c>
      <c r="B73" s="30">
        <f>SUM(B63:B72)</f>
        <v>150000000</v>
      </c>
      <c r="C73" s="30">
        <f>SUM(C63:C72)</f>
        <v>0</v>
      </c>
      <c r="D73" s="30">
        <f>SUM(D63:D72)</f>
        <v>0</v>
      </c>
      <c r="E73" s="30">
        <f>SUM(E63:E72)</f>
        <v>0</v>
      </c>
      <c r="F73" s="30">
        <f>SUM(F63:F72)</f>
        <v>0</v>
      </c>
      <c r="G73" s="30">
        <f>SUM(G63:G72)</f>
        <v>0</v>
      </c>
      <c r="H73" s="30">
        <f>SUM(H63:H72)</f>
        <v>0</v>
      </c>
      <c r="I73" s="30">
        <f>SUM(I63:I72)</f>
        <v>0</v>
      </c>
      <c r="J73" s="30">
        <f>SUM(J63:J72)</f>
        <v>0</v>
      </c>
      <c r="K73" s="30">
        <f>SUM(K63:K72)</f>
        <v>0</v>
      </c>
      <c r="L73" s="30">
        <f>SUM(L63:L72)</f>
        <v>0</v>
      </c>
      <c r="M73" s="30">
        <f>SUM(M63:M72)</f>
        <v>0</v>
      </c>
      <c r="N73" s="30">
        <f>SUM(N63:N72)</f>
        <v>0</v>
      </c>
      <c r="O73" s="30">
        <f>SUM(O63:O72)</f>
        <v>0</v>
      </c>
      <c r="P73" s="30">
        <f>SUM(P63:P72)</f>
        <v>0</v>
      </c>
      <c r="Q73" s="30">
        <f>SUM(Q63:Q72)</f>
        <v>0</v>
      </c>
      <c r="R73" s="30">
        <f>SUM(R63:R72)</f>
        <v>0</v>
      </c>
      <c r="S73" s="30">
        <f>SUM(S63:S72)</f>
        <v>0</v>
      </c>
      <c r="T73" s="30">
        <f>SUM(T63:T72)</f>
        <v>0</v>
      </c>
      <c r="U73" s="30">
        <f>SUM(U63:U72)</f>
        <v>0</v>
      </c>
      <c r="V73" s="30">
        <f>SUM(V63:V72)</f>
        <v>0</v>
      </c>
      <c r="W73" s="30">
        <f>SUM(W63:W72)</f>
        <v>0</v>
      </c>
      <c r="X73" s="33"/>
    </row>
    <row r="74" spans="1:24" s="27" customFormat="1" x14ac:dyDescent="0.25">
      <c r="A74" s="31" t="s">
        <v>3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3"/>
    </row>
    <row r="75" spans="1:24" s="27" customFormat="1" outlineLevel="1" x14ac:dyDescent="0.25">
      <c r="A75" s="38" t="s">
        <v>36</v>
      </c>
      <c r="B75" s="2">
        <v>3600000</v>
      </c>
      <c r="C75" s="2">
        <v>3708000</v>
      </c>
      <c r="D75" s="2">
        <v>3819240</v>
      </c>
      <c r="E75" s="2">
        <v>3933817.2</v>
      </c>
      <c r="F75" s="2">
        <v>4051831.7160000005</v>
      </c>
      <c r="G75" s="2">
        <v>4173386.6674800008</v>
      </c>
      <c r="H75" s="2">
        <v>4298588.2675044006</v>
      </c>
      <c r="I75" s="2">
        <v>4427545.9155295324</v>
      </c>
      <c r="J75" s="2">
        <v>4560372.2929954184</v>
      </c>
      <c r="K75" s="2">
        <v>4697183.4617852811</v>
      </c>
      <c r="L75" s="2">
        <v>4838098.9656388396</v>
      </c>
      <c r="M75" s="2">
        <v>4983241.934608005</v>
      </c>
      <c r="N75" s="2">
        <v>5132739.1926462455</v>
      </c>
      <c r="O75" s="2">
        <v>5286721.3684256328</v>
      </c>
      <c r="P75" s="2">
        <v>5445323.0094784023</v>
      </c>
      <c r="Q75" s="2">
        <v>5608682.6997627541</v>
      </c>
      <c r="R75" s="2">
        <v>5776943.1807556367</v>
      </c>
      <c r="S75" s="2">
        <v>5950251.4761783062</v>
      </c>
      <c r="T75" s="2">
        <v>6128759.0204636557</v>
      </c>
      <c r="U75" s="2">
        <v>6312621.7910775654</v>
      </c>
      <c r="V75" s="2">
        <v>3933817.2</v>
      </c>
      <c r="W75" s="2">
        <v>3933817.2</v>
      </c>
      <c r="X75" s="33"/>
    </row>
    <row r="76" spans="1:24" s="27" customFormat="1" outlineLevel="1" x14ac:dyDescent="0.25">
      <c r="A76" s="39" t="s">
        <v>42</v>
      </c>
      <c r="B76" s="2">
        <v>0</v>
      </c>
      <c r="C76" s="2">
        <v>0</v>
      </c>
      <c r="D76" s="2">
        <v>0</v>
      </c>
      <c r="E76" s="2">
        <v>1300000</v>
      </c>
      <c r="F76" s="2">
        <v>1313000</v>
      </c>
      <c r="G76" s="2">
        <v>1326130</v>
      </c>
      <c r="H76" s="2">
        <v>1339391.3</v>
      </c>
      <c r="I76" s="2">
        <v>1352785.213</v>
      </c>
      <c r="J76" s="2">
        <v>1366313.06513</v>
      </c>
      <c r="K76" s="2">
        <v>1379976.1957813001</v>
      </c>
      <c r="L76" s="2">
        <v>1393775.9577391131</v>
      </c>
      <c r="M76" s="2">
        <v>1407713.7173165043</v>
      </c>
      <c r="N76" s="2">
        <v>1421790.8544896694</v>
      </c>
      <c r="O76" s="2">
        <v>1436008.7630345661</v>
      </c>
      <c r="P76" s="2">
        <v>1450368.8506649118</v>
      </c>
      <c r="Q76" s="2">
        <v>1464872.5391715609</v>
      </c>
      <c r="R76" s="2">
        <v>1479521.2645632764</v>
      </c>
      <c r="S76" s="2">
        <v>1494316.4772089091</v>
      </c>
      <c r="T76" s="2">
        <v>1509259.6419809982</v>
      </c>
      <c r="U76" s="2">
        <v>1524352.2384008083</v>
      </c>
      <c r="V76" s="2">
        <v>1539595.7607848165</v>
      </c>
      <c r="W76" s="2">
        <v>1313000</v>
      </c>
      <c r="X76" s="33"/>
    </row>
    <row r="77" spans="1:24" s="27" customFormat="1" outlineLevel="1" x14ac:dyDescent="0.25">
      <c r="A77" s="39" t="s">
        <v>50</v>
      </c>
      <c r="B77" s="2">
        <v>0</v>
      </c>
      <c r="C77" s="2">
        <v>22734712.440000001</v>
      </c>
      <c r="D77" s="2">
        <v>22734712.440000001</v>
      </c>
      <c r="E77" s="2">
        <v>22734712.440000001</v>
      </c>
      <c r="F77" s="2">
        <v>22734712.440000001</v>
      </c>
      <c r="G77" s="2">
        <v>22734712.440000001</v>
      </c>
      <c r="H77" s="2">
        <v>17051034.329999998</v>
      </c>
      <c r="I77" s="2">
        <v>14209195.275</v>
      </c>
      <c r="J77" s="2">
        <v>14209195.275</v>
      </c>
      <c r="K77" s="2">
        <v>14209195.275</v>
      </c>
      <c r="L77" s="2">
        <v>14209195.275</v>
      </c>
      <c r="M77" s="2">
        <v>14209195.275</v>
      </c>
      <c r="N77" s="2">
        <v>14209195.275</v>
      </c>
      <c r="O77" s="2">
        <v>14209195.275</v>
      </c>
      <c r="P77" s="2">
        <v>14209195.275</v>
      </c>
      <c r="Q77" s="2">
        <v>14209195.275</v>
      </c>
      <c r="R77" s="2">
        <v>14209195.275</v>
      </c>
      <c r="S77" s="2">
        <v>14209195.275</v>
      </c>
      <c r="T77" s="2">
        <v>14209195.275</v>
      </c>
      <c r="U77" s="2">
        <v>14209195.275</v>
      </c>
      <c r="V77" s="2">
        <v>14209195.275</v>
      </c>
      <c r="W77" s="2"/>
      <c r="X77" s="33"/>
    </row>
    <row r="78" spans="1:24" s="27" customFormat="1" outlineLevel="1" x14ac:dyDescent="0.25">
      <c r="A78" s="39" t="s">
        <v>37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33"/>
    </row>
    <row r="79" spans="1:24" s="27" customFormat="1" outlineLevel="1" x14ac:dyDescent="0.25">
      <c r="A79" s="39" t="s">
        <v>38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33"/>
    </row>
    <row r="80" spans="1:24" s="27" customFormat="1" outlineLevel="1" x14ac:dyDescent="0.25">
      <c r="A80" s="3">
        <v>6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33"/>
    </row>
    <row r="81" spans="1:24" s="27" customFormat="1" outlineLevel="1" x14ac:dyDescent="0.25">
      <c r="A81" s="3">
        <v>7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33"/>
    </row>
    <row r="82" spans="1:24" s="27" customFormat="1" outlineLevel="1" x14ac:dyDescent="0.25">
      <c r="A82" s="3">
        <v>8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33"/>
    </row>
    <row r="83" spans="1:24" s="27" customFormat="1" outlineLevel="1" x14ac:dyDescent="0.25">
      <c r="A83" s="3">
        <v>9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33"/>
    </row>
    <row r="84" spans="1:24" s="27" customFormat="1" outlineLevel="1" x14ac:dyDescent="0.25">
      <c r="A84" s="3">
        <v>10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33"/>
    </row>
    <row r="85" spans="1:24" s="27" customFormat="1" outlineLevel="1" x14ac:dyDescent="0.25">
      <c r="A85" s="29" t="s">
        <v>24</v>
      </c>
      <c r="B85" s="30">
        <f>SUM(B75:B84)</f>
        <v>3600000</v>
      </c>
      <c r="C85" s="30">
        <f>SUM(C75:C84)</f>
        <v>26442712.440000001</v>
      </c>
      <c r="D85" s="30">
        <f>SUM(D75:D84)</f>
        <v>26553952.440000001</v>
      </c>
      <c r="E85" s="30">
        <f>SUM(E75:E84)</f>
        <v>27968529.640000001</v>
      </c>
      <c r="F85" s="30">
        <f>SUM(F75:F84)</f>
        <v>28099544.156000003</v>
      </c>
      <c r="G85" s="30">
        <f>SUM(G75:G84)</f>
        <v>28234229.107480004</v>
      </c>
      <c r="H85" s="30">
        <f>SUM(H75:H84)</f>
        <v>22689013.897504397</v>
      </c>
      <c r="I85" s="30">
        <f>SUM(I75:I84)</f>
        <v>19989526.403529532</v>
      </c>
      <c r="J85" s="30">
        <f>SUM(J75:J84)</f>
        <v>20135880.633125417</v>
      </c>
      <c r="K85" s="30">
        <f>SUM(K75:K84)</f>
        <v>20286354.932566583</v>
      </c>
      <c r="L85" s="30">
        <f>SUM(L75:L84)</f>
        <v>20441070.198377952</v>
      </c>
      <c r="M85" s="30">
        <f>SUM(M75:M84)</f>
        <v>20600150.926924512</v>
      </c>
      <c r="N85" s="30">
        <f>SUM(N75:N84)</f>
        <v>20763725.322135914</v>
      </c>
      <c r="O85" s="30">
        <f>SUM(O75:O84)</f>
        <v>20931925.4064602</v>
      </c>
      <c r="P85" s="30">
        <f>SUM(P75:P84)</f>
        <v>21104887.135143314</v>
      </c>
      <c r="Q85" s="30">
        <f>SUM(Q75:Q84)</f>
        <v>21282750.513934314</v>
      </c>
      <c r="R85" s="30">
        <f>SUM(R75:R84)</f>
        <v>21465659.720318913</v>
      </c>
      <c r="S85" s="30">
        <f>SUM(S75:S84)</f>
        <v>21653763.228387214</v>
      </c>
      <c r="T85" s="30">
        <f>SUM(T75:T84)</f>
        <v>21847213.937444653</v>
      </c>
      <c r="U85" s="30">
        <f>SUM(U75:U84)</f>
        <v>22046169.304478373</v>
      </c>
      <c r="V85" s="30">
        <f>SUM(V75:V84)</f>
        <v>19682608.235784817</v>
      </c>
      <c r="W85" s="30">
        <f>SUM(W75:W84)</f>
        <v>5246817.2</v>
      </c>
      <c r="X85" s="33"/>
    </row>
    <row r="86" spans="1:24" s="27" customFormat="1" x14ac:dyDescent="0.25">
      <c r="A86" s="32" t="s">
        <v>4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3"/>
    </row>
    <row r="87" spans="1:24" s="27" customFormat="1" outlineLevel="1" x14ac:dyDescent="0.25">
      <c r="A87" s="38" t="s">
        <v>34</v>
      </c>
      <c r="B87" s="2">
        <v>0</v>
      </c>
      <c r="C87" s="2">
        <v>28418390.550000001</v>
      </c>
      <c r="D87" s="2">
        <v>28418390.550000001</v>
      </c>
      <c r="E87" s="2">
        <v>28418390.550000001</v>
      </c>
      <c r="F87" s="2">
        <v>28418390.550000001</v>
      </c>
      <c r="G87" s="2">
        <v>28418390.550000001</v>
      </c>
      <c r="H87" s="2">
        <v>28418390.550000001</v>
      </c>
      <c r="I87" s="2">
        <v>28418390.550000001</v>
      </c>
      <c r="J87" s="2">
        <v>28418390.550000001</v>
      </c>
      <c r="K87" s="2">
        <v>28418390.550000001</v>
      </c>
      <c r="L87" s="2">
        <v>28418390.550000001</v>
      </c>
      <c r="M87" s="2">
        <v>28418390.550000001</v>
      </c>
      <c r="N87" s="2">
        <v>28418390.550000001</v>
      </c>
      <c r="O87" s="2">
        <v>28418390.550000001</v>
      </c>
      <c r="P87" s="2">
        <v>28418390.550000001</v>
      </c>
      <c r="Q87" s="2">
        <v>28418390.550000001</v>
      </c>
      <c r="R87" s="2">
        <v>28418390.550000001</v>
      </c>
      <c r="S87" s="2">
        <v>28418390.550000001</v>
      </c>
      <c r="T87" s="2">
        <v>28418390.550000001</v>
      </c>
      <c r="U87" s="2">
        <v>28418390.550000001</v>
      </c>
      <c r="V87" s="2">
        <v>28418390.550000001</v>
      </c>
      <c r="W87" s="2">
        <v>28418390.550000001</v>
      </c>
      <c r="X87" s="33"/>
    </row>
    <row r="88" spans="1:24" s="27" customFormat="1" outlineLevel="1" x14ac:dyDescent="0.25">
      <c r="A88" s="38" t="s">
        <v>35</v>
      </c>
      <c r="B88" s="2">
        <v>130000000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33"/>
    </row>
    <row r="89" spans="1:24" s="27" customFormat="1" outlineLevel="1" x14ac:dyDescent="0.25">
      <c r="A89" s="3">
        <v>3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33"/>
    </row>
    <row r="90" spans="1:24" s="27" customFormat="1" outlineLevel="1" x14ac:dyDescent="0.25">
      <c r="A90" s="3">
        <v>4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33"/>
    </row>
    <row r="91" spans="1:24" s="27" customFormat="1" outlineLevel="1" x14ac:dyDescent="0.25">
      <c r="A91" s="3">
        <v>5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33"/>
    </row>
    <row r="92" spans="1:24" s="27" customFormat="1" outlineLevel="1" x14ac:dyDescent="0.25">
      <c r="A92" s="3">
        <v>6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33"/>
    </row>
    <row r="93" spans="1:24" s="27" customFormat="1" outlineLevel="1" x14ac:dyDescent="0.25">
      <c r="A93" s="3">
        <v>7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33"/>
    </row>
    <row r="94" spans="1:24" s="27" customFormat="1" outlineLevel="1" x14ac:dyDescent="0.25">
      <c r="A94" s="3">
        <v>8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33"/>
    </row>
    <row r="95" spans="1:24" s="27" customFormat="1" outlineLevel="1" x14ac:dyDescent="0.25">
      <c r="A95" s="3">
        <v>9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33"/>
    </row>
    <row r="96" spans="1:24" s="27" customFormat="1" outlineLevel="1" x14ac:dyDescent="0.25">
      <c r="A96" s="3">
        <v>10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33"/>
    </row>
    <row r="97" spans="1:24" s="27" customFormat="1" outlineLevel="1" x14ac:dyDescent="0.25">
      <c r="A97" s="29" t="s">
        <v>23</v>
      </c>
      <c r="B97" s="30">
        <f>SUM(B87:B96)</f>
        <v>130000000</v>
      </c>
      <c r="C97" s="30">
        <f>SUM(C87:C96)</f>
        <v>28418390.550000001</v>
      </c>
      <c r="D97" s="30">
        <f>SUM(D87:D96)</f>
        <v>28418390.550000001</v>
      </c>
      <c r="E97" s="30">
        <f>SUM(E87:E96)</f>
        <v>28418390.550000001</v>
      </c>
      <c r="F97" s="30">
        <f>SUM(F87:F96)</f>
        <v>28418390.550000001</v>
      </c>
      <c r="G97" s="30">
        <f>SUM(G87:G96)</f>
        <v>28418390.550000001</v>
      </c>
      <c r="H97" s="30">
        <f>SUM(H87:H96)</f>
        <v>28418390.550000001</v>
      </c>
      <c r="I97" s="30">
        <f>SUM(I87:I96)</f>
        <v>28418390.550000001</v>
      </c>
      <c r="J97" s="30">
        <f>SUM(J87:J96)</f>
        <v>28418390.550000001</v>
      </c>
      <c r="K97" s="30">
        <f>SUM(K87:K96)</f>
        <v>28418390.550000001</v>
      </c>
      <c r="L97" s="30">
        <f>SUM(L87:L96)</f>
        <v>28418390.550000001</v>
      </c>
      <c r="M97" s="30">
        <f>SUM(M87:M96)</f>
        <v>28418390.550000001</v>
      </c>
      <c r="N97" s="30">
        <f>SUM(N87:N96)</f>
        <v>28418390.550000001</v>
      </c>
      <c r="O97" s="30">
        <f>SUM(O87:O96)</f>
        <v>28418390.550000001</v>
      </c>
      <c r="P97" s="30">
        <f>SUM(P87:P96)</f>
        <v>28418390.550000001</v>
      </c>
      <c r="Q97" s="30">
        <f>SUM(Q87:Q96)</f>
        <v>28418390.550000001</v>
      </c>
      <c r="R97" s="30">
        <f>SUM(R87:R96)</f>
        <v>28418390.550000001</v>
      </c>
      <c r="S97" s="30">
        <f>SUM(S87:S96)</f>
        <v>28418390.550000001</v>
      </c>
      <c r="T97" s="30">
        <f>SUM(T87:T96)</f>
        <v>28418390.550000001</v>
      </c>
      <c r="U97" s="30">
        <f>SUM(U87:U96)</f>
        <v>28418390.550000001</v>
      </c>
      <c r="V97" s="30">
        <f>SUM(V87:V96)</f>
        <v>28418390.550000001</v>
      </c>
      <c r="W97" s="30">
        <f>SUM(W87:W96)</f>
        <v>28418390.550000001</v>
      </c>
      <c r="X97" s="33"/>
    </row>
    <row r="111" spans="1:24" x14ac:dyDescent="0.25">
      <c r="A111" s="13" t="s">
        <v>9</v>
      </c>
      <c r="B111" s="11">
        <v>2567</v>
      </c>
      <c r="C111" s="11">
        <v>2568</v>
      </c>
      <c r="D111" s="11">
        <v>2569</v>
      </c>
      <c r="E111" s="11">
        <v>2570</v>
      </c>
      <c r="F111" s="11">
        <v>2571</v>
      </c>
      <c r="G111" s="11">
        <v>2572</v>
      </c>
      <c r="H111" s="11">
        <v>2572</v>
      </c>
      <c r="I111" s="11">
        <v>2572</v>
      </c>
      <c r="J111" s="11">
        <v>2572</v>
      </c>
      <c r="K111" s="11">
        <v>2572</v>
      </c>
      <c r="L111" s="11">
        <v>2572</v>
      </c>
      <c r="M111" s="11">
        <v>2572</v>
      </c>
      <c r="N111" s="11">
        <v>2572</v>
      </c>
      <c r="O111" s="11">
        <v>2572</v>
      </c>
      <c r="P111" s="11">
        <v>2572</v>
      </c>
      <c r="Q111" s="11">
        <v>2572</v>
      </c>
      <c r="R111" s="11">
        <v>2572</v>
      </c>
      <c r="S111" s="11">
        <v>2572</v>
      </c>
      <c r="T111" s="11">
        <v>2572</v>
      </c>
      <c r="U111" s="11">
        <v>2572</v>
      </c>
      <c r="V111" s="11">
        <v>2572</v>
      </c>
      <c r="W111" s="11">
        <v>2572</v>
      </c>
    </row>
    <row r="112" spans="1:24" x14ac:dyDescent="0.25">
      <c r="A112" s="14" t="s">
        <v>10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outlineLevel="1" x14ac:dyDescent="0.25">
      <c r="A113" s="4" t="s">
        <v>12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1:23" outlineLevel="1" x14ac:dyDescent="0.25">
      <c r="A114" s="17" t="str">
        <f t="shared" ref="A114:E114" si="6">A87</f>
        <v>1 ค่าไฟฟ้าจากหน่วยงาน (ภาพรวม)</v>
      </c>
      <c r="B114" s="16">
        <f t="shared" si="6"/>
        <v>0</v>
      </c>
      <c r="C114" s="16">
        <f t="shared" si="6"/>
        <v>28418390.550000001</v>
      </c>
      <c r="D114" s="16">
        <f t="shared" si="6"/>
        <v>28418390.550000001</v>
      </c>
      <c r="E114" s="16">
        <f t="shared" si="6"/>
        <v>28418390.550000001</v>
      </c>
      <c r="F114" s="16">
        <f t="shared" ref="F114:J114" si="7">F87</f>
        <v>28418390.550000001</v>
      </c>
      <c r="G114" s="16">
        <f t="shared" si="7"/>
        <v>28418390.550000001</v>
      </c>
      <c r="H114" s="16">
        <f t="shared" ref="H114:I114" si="8">H87</f>
        <v>28418390.550000001</v>
      </c>
      <c r="I114" s="16">
        <f t="shared" si="8"/>
        <v>28418390.550000001</v>
      </c>
      <c r="J114" s="16">
        <f t="shared" si="7"/>
        <v>28418390.550000001</v>
      </c>
      <c r="K114" s="16">
        <f t="shared" ref="K114:T114" si="9">K87</f>
        <v>28418390.550000001</v>
      </c>
      <c r="L114" s="16">
        <f t="shared" si="9"/>
        <v>28418390.550000001</v>
      </c>
      <c r="M114" s="16">
        <f t="shared" si="9"/>
        <v>28418390.550000001</v>
      </c>
      <c r="N114" s="16">
        <f t="shared" si="9"/>
        <v>28418390.550000001</v>
      </c>
      <c r="O114" s="16">
        <f t="shared" ref="O114:Q114" si="10">O87</f>
        <v>28418390.550000001</v>
      </c>
      <c r="P114" s="16">
        <f t="shared" si="10"/>
        <v>28418390.550000001</v>
      </c>
      <c r="Q114" s="16">
        <f t="shared" si="10"/>
        <v>28418390.550000001</v>
      </c>
      <c r="R114" s="16">
        <f t="shared" si="9"/>
        <v>28418390.550000001</v>
      </c>
      <c r="S114" s="16">
        <f t="shared" si="9"/>
        <v>28418390.550000001</v>
      </c>
      <c r="T114" s="16">
        <f t="shared" si="9"/>
        <v>28418390.550000001</v>
      </c>
      <c r="U114" s="16">
        <f t="shared" ref="U114:W114" si="11">U87</f>
        <v>28418390.550000001</v>
      </c>
      <c r="V114" s="16">
        <f t="shared" si="11"/>
        <v>28418390.550000001</v>
      </c>
      <c r="W114" s="16">
        <f t="shared" si="11"/>
        <v>28418390.550000001</v>
      </c>
    </row>
    <row r="115" spans="1:23" outlineLevel="1" x14ac:dyDescent="0.25">
      <c r="A115" s="17" t="str">
        <f t="shared" ref="A115:B121" si="12">A88</f>
        <v>2 เงินลงทุน (ผู้ลงทุน)</v>
      </c>
      <c r="B115" s="16">
        <f t="shared" si="12"/>
        <v>130000000</v>
      </c>
      <c r="C115" s="16">
        <f t="shared" ref="C115:E121" si="13">C88</f>
        <v>0</v>
      </c>
      <c r="D115" s="16">
        <f t="shared" si="13"/>
        <v>0</v>
      </c>
      <c r="E115" s="16">
        <f t="shared" si="13"/>
        <v>0</v>
      </c>
      <c r="F115" s="16">
        <f t="shared" ref="F115:J115" si="14">F88</f>
        <v>0</v>
      </c>
      <c r="G115" s="16">
        <f t="shared" si="14"/>
        <v>0</v>
      </c>
      <c r="H115" s="16">
        <f t="shared" ref="H115:I115" si="15">H88</f>
        <v>0</v>
      </c>
      <c r="I115" s="16">
        <f t="shared" si="15"/>
        <v>0</v>
      </c>
      <c r="J115" s="16">
        <f t="shared" si="14"/>
        <v>0</v>
      </c>
      <c r="K115" s="16">
        <f t="shared" ref="K115:T115" si="16">K88</f>
        <v>0</v>
      </c>
      <c r="L115" s="16">
        <f t="shared" si="16"/>
        <v>0</v>
      </c>
      <c r="M115" s="16">
        <f t="shared" si="16"/>
        <v>0</v>
      </c>
      <c r="N115" s="16">
        <f t="shared" si="16"/>
        <v>0</v>
      </c>
      <c r="O115" s="16">
        <f t="shared" ref="O115:Q115" si="17">O88</f>
        <v>0</v>
      </c>
      <c r="P115" s="16">
        <f t="shared" si="17"/>
        <v>0</v>
      </c>
      <c r="Q115" s="16">
        <f t="shared" si="17"/>
        <v>0</v>
      </c>
      <c r="R115" s="16">
        <f t="shared" si="16"/>
        <v>0</v>
      </c>
      <c r="S115" s="16">
        <f t="shared" si="16"/>
        <v>0</v>
      </c>
      <c r="T115" s="16">
        <f t="shared" si="16"/>
        <v>0</v>
      </c>
      <c r="U115" s="16">
        <f t="shared" ref="U115:W115" si="18">U88</f>
        <v>0</v>
      </c>
      <c r="V115" s="16">
        <f t="shared" si="18"/>
        <v>0</v>
      </c>
      <c r="W115" s="16">
        <f t="shared" si="18"/>
        <v>0</v>
      </c>
    </row>
    <row r="116" spans="1:23" outlineLevel="1" x14ac:dyDescent="0.25">
      <c r="A116" s="17">
        <f t="shared" si="12"/>
        <v>3</v>
      </c>
      <c r="B116" s="16">
        <f t="shared" si="12"/>
        <v>0</v>
      </c>
      <c r="C116" s="16">
        <f t="shared" si="13"/>
        <v>0</v>
      </c>
      <c r="D116" s="16">
        <f t="shared" si="13"/>
        <v>0</v>
      </c>
      <c r="E116" s="16">
        <f t="shared" si="13"/>
        <v>0</v>
      </c>
      <c r="F116" s="16">
        <f t="shared" ref="F116:J116" si="19">F89</f>
        <v>0</v>
      </c>
      <c r="G116" s="16">
        <f t="shared" si="19"/>
        <v>0</v>
      </c>
      <c r="H116" s="16">
        <f t="shared" ref="H116:I116" si="20">H89</f>
        <v>0</v>
      </c>
      <c r="I116" s="16">
        <f t="shared" si="20"/>
        <v>0</v>
      </c>
      <c r="J116" s="16">
        <f t="shared" si="19"/>
        <v>0</v>
      </c>
      <c r="K116" s="16">
        <f t="shared" ref="K116:T116" si="21">K89</f>
        <v>0</v>
      </c>
      <c r="L116" s="16">
        <f t="shared" si="21"/>
        <v>0</v>
      </c>
      <c r="M116" s="16">
        <f t="shared" si="21"/>
        <v>0</v>
      </c>
      <c r="N116" s="16">
        <f t="shared" si="21"/>
        <v>0</v>
      </c>
      <c r="O116" s="16">
        <f t="shared" ref="O116:Q116" si="22">O89</f>
        <v>0</v>
      </c>
      <c r="P116" s="16">
        <f t="shared" si="22"/>
        <v>0</v>
      </c>
      <c r="Q116" s="16">
        <f t="shared" si="22"/>
        <v>0</v>
      </c>
      <c r="R116" s="16">
        <f t="shared" si="21"/>
        <v>0</v>
      </c>
      <c r="S116" s="16">
        <f t="shared" si="21"/>
        <v>0</v>
      </c>
      <c r="T116" s="16">
        <f t="shared" si="21"/>
        <v>0</v>
      </c>
      <c r="U116" s="16">
        <f t="shared" ref="U116:W116" si="23">U89</f>
        <v>0</v>
      </c>
      <c r="V116" s="16">
        <f t="shared" si="23"/>
        <v>0</v>
      </c>
      <c r="W116" s="16">
        <f t="shared" si="23"/>
        <v>0</v>
      </c>
    </row>
    <row r="117" spans="1:23" outlineLevel="1" x14ac:dyDescent="0.25">
      <c r="A117" s="17">
        <f t="shared" si="12"/>
        <v>4</v>
      </c>
      <c r="B117" s="16">
        <f t="shared" si="12"/>
        <v>0</v>
      </c>
      <c r="C117" s="16">
        <f t="shared" si="13"/>
        <v>0</v>
      </c>
      <c r="D117" s="16">
        <f t="shared" si="13"/>
        <v>0</v>
      </c>
      <c r="E117" s="16">
        <f t="shared" si="13"/>
        <v>0</v>
      </c>
      <c r="F117" s="16">
        <f t="shared" ref="F117:J117" si="24">F90</f>
        <v>0</v>
      </c>
      <c r="G117" s="16">
        <f t="shared" si="24"/>
        <v>0</v>
      </c>
      <c r="H117" s="16">
        <f t="shared" ref="H117:I117" si="25">H90</f>
        <v>0</v>
      </c>
      <c r="I117" s="16">
        <f t="shared" si="25"/>
        <v>0</v>
      </c>
      <c r="J117" s="16">
        <f t="shared" si="24"/>
        <v>0</v>
      </c>
      <c r="K117" s="16">
        <f t="shared" ref="K117:T117" si="26">K90</f>
        <v>0</v>
      </c>
      <c r="L117" s="16">
        <f t="shared" si="26"/>
        <v>0</v>
      </c>
      <c r="M117" s="16">
        <f t="shared" si="26"/>
        <v>0</v>
      </c>
      <c r="N117" s="16">
        <f t="shared" si="26"/>
        <v>0</v>
      </c>
      <c r="O117" s="16">
        <f t="shared" ref="O117:Q117" si="27">O90</f>
        <v>0</v>
      </c>
      <c r="P117" s="16">
        <f t="shared" si="27"/>
        <v>0</v>
      </c>
      <c r="Q117" s="16">
        <f t="shared" si="27"/>
        <v>0</v>
      </c>
      <c r="R117" s="16">
        <f t="shared" si="26"/>
        <v>0</v>
      </c>
      <c r="S117" s="16">
        <f t="shared" si="26"/>
        <v>0</v>
      </c>
      <c r="T117" s="16">
        <f t="shared" si="26"/>
        <v>0</v>
      </c>
      <c r="U117" s="16">
        <f t="shared" ref="U117:W117" si="28">U90</f>
        <v>0</v>
      </c>
      <c r="V117" s="16">
        <f t="shared" si="28"/>
        <v>0</v>
      </c>
      <c r="W117" s="16">
        <f t="shared" si="28"/>
        <v>0</v>
      </c>
    </row>
    <row r="118" spans="1:23" outlineLevel="1" x14ac:dyDescent="0.25">
      <c r="A118" s="17">
        <f t="shared" si="12"/>
        <v>5</v>
      </c>
      <c r="B118" s="16">
        <f t="shared" si="12"/>
        <v>0</v>
      </c>
      <c r="C118" s="16">
        <f t="shared" si="13"/>
        <v>0</v>
      </c>
      <c r="D118" s="16">
        <f t="shared" si="13"/>
        <v>0</v>
      </c>
      <c r="E118" s="16">
        <f t="shared" si="13"/>
        <v>0</v>
      </c>
      <c r="F118" s="16">
        <f t="shared" ref="F118:J118" si="29">F91</f>
        <v>0</v>
      </c>
      <c r="G118" s="16">
        <f t="shared" si="29"/>
        <v>0</v>
      </c>
      <c r="H118" s="16">
        <f t="shared" ref="H118:I118" si="30">H91</f>
        <v>0</v>
      </c>
      <c r="I118" s="16">
        <f t="shared" si="30"/>
        <v>0</v>
      </c>
      <c r="J118" s="16">
        <f t="shared" si="29"/>
        <v>0</v>
      </c>
      <c r="K118" s="16">
        <f t="shared" ref="K118:T118" si="31">K91</f>
        <v>0</v>
      </c>
      <c r="L118" s="16">
        <f t="shared" si="31"/>
        <v>0</v>
      </c>
      <c r="M118" s="16">
        <f t="shared" si="31"/>
        <v>0</v>
      </c>
      <c r="N118" s="16">
        <f t="shared" si="31"/>
        <v>0</v>
      </c>
      <c r="O118" s="16">
        <f t="shared" ref="O118:Q118" si="32">O91</f>
        <v>0</v>
      </c>
      <c r="P118" s="16">
        <f t="shared" si="32"/>
        <v>0</v>
      </c>
      <c r="Q118" s="16">
        <f t="shared" si="32"/>
        <v>0</v>
      </c>
      <c r="R118" s="16">
        <f t="shared" si="31"/>
        <v>0</v>
      </c>
      <c r="S118" s="16">
        <f t="shared" si="31"/>
        <v>0</v>
      </c>
      <c r="T118" s="16">
        <f t="shared" si="31"/>
        <v>0</v>
      </c>
      <c r="U118" s="16">
        <f t="shared" ref="U118:W118" si="33">U91</f>
        <v>0</v>
      </c>
      <c r="V118" s="16">
        <f t="shared" si="33"/>
        <v>0</v>
      </c>
      <c r="W118" s="16">
        <f t="shared" si="33"/>
        <v>0</v>
      </c>
    </row>
    <row r="119" spans="1:23" outlineLevel="1" x14ac:dyDescent="0.25">
      <c r="A119" s="17">
        <f t="shared" si="12"/>
        <v>6</v>
      </c>
      <c r="B119" s="16">
        <f t="shared" si="12"/>
        <v>0</v>
      </c>
      <c r="C119" s="16">
        <f t="shared" si="13"/>
        <v>0</v>
      </c>
      <c r="D119" s="16">
        <f t="shared" si="13"/>
        <v>0</v>
      </c>
      <c r="E119" s="16">
        <f t="shared" si="13"/>
        <v>0</v>
      </c>
      <c r="F119" s="16">
        <f t="shared" ref="F119:J119" si="34">F92</f>
        <v>0</v>
      </c>
      <c r="G119" s="16">
        <f t="shared" si="34"/>
        <v>0</v>
      </c>
      <c r="H119" s="16">
        <f t="shared" ref="H119:I119" si="35">H92</f>
        <v>0</v>
      </c>
      <c r="I119" s="16">
        <f t="shared" si="35"/>
        <v>0</v>
      </c>
      <c r="J119" s="16">
        <f t="shared" si="34"/>
        <v>0</v>
      </c>
      <c r="K119" s="16">
        <f t="shared" ref="K119:T119" si="36">K92</f>
        <v>0</v>
      </c>
      <c r="L119" s="16">
        <f t="shared" si="36"/>
        <v>0</v>
      </c>
      <c r="M119" s="16">
        <f t="shared" si="36"/>
        <v>0</v>
      </c>
      <c r="N119" s="16">
        <f t="shared" si="36"/>
        <v>0</v>
      </c>
      <c r="O119" s="16">
        <f t="shared" ref="O119:Q119" si="37">O92</f>
        <v>0</v>
      </c>
      <c r="P119" s="16">
        <f t="shared" si="37"/>
        <v>0</v>
      </c>
      <c r="Q119" s="16">
        <f t="shared" si="37"/>
        <v>0</v>
      </c>
      <c r="R119" s="16">
        <f t="shared" si="36"/>
        <v>0</v>
      </c>
      <c r="S119" s="16">
        <f t="shared" si="36"/>
        <v>0</v>
      </c>
      <c r="T119" s="16">
        <f t="shared" si="36"/>
        <v>0</v>
      </c>
      <c r="U119" s="16">
        <f t="shared" ref="U119:W119" si="38">U92</f>
        <v>0</v>
      </c>
      <c r="V119" s="16">
        <f t="shared" si="38"/>
        <v>0</v>
      </c>
      <c r="W119" s="16">
        <f t="shared" si="38"/>
        <v>0</v>
      </c>
    </row>
    <row r="120" spans="1:23" outlineLevel="1" x14ac:dyDescent="0.25">
      <c r="A120" s="17">
        <f t="shared" si="12"/>
        <v>7</v>
      </c>
      <c r="B120" s="16">
        <f t="shared" si="12"/>
        <v>0</v>
      </c>
      <c r="C120" s="16">
        <f t="shared" si="13"/>
        <v>0</v>
      </c>
      <c r="D120" s="16">
        <f t="shared" si="13"/>
        <v>0</v>
      </c>
      <c r="E120" s="16">
        <f t="shared" si="13"/>
        <v>0</v>
      </c>
      <c r="F120" s="16">
        <f t="shared" ref="F120:J120" si="39">F93</f>
        <v>0</v>
      </c>
      <c r="G120" s="16">
        <f t="shared" si="39"/>
        <v>0</v>
      </c>
      <c r="H120" s="16">
        <f t="shared" ref="H120:I120" si="40">H93</f>
        <v>0</v>
      </c>
      <c r="I120" s="16">
        <f t="shared" si="40"/>
        <v>0</v>
      </c>
      <c r="J120" s="16">
        <f t="shared" si="39"/>
        <v>0</v>
      </c>
      <c r="K120" s="16">
        <f t="shared" ref="K120:T120" si="41">K93</f>
        <v>0</v>
      </c>
      <c r="L120" s="16">
        <f t="shared" si="41"/>
        <v>0</v>
      </c>
      <c r="M120" s="16">
        <f t="shared" si="41"/>
        <v>0</v>
      </c>
      <c r="N120" s="16">
        <f t="shared" si="41"/>
        <v>0</v>
      </c>
      <c r="O120" s="16">
        <f t="shared" ref="O120:Q120" si="42">O93</f>
        <v>0</v>
      </c>
      <c r="P120" s="16">
        <f t="shared" si="42"/>
        <v>0</v>
      </c>
      <c r="Q120" s="16">
        <f t="shared" si="42"/>
        <v>0</v>
      </c>
      <c r="R120" s="16">
        <f t="shared" si="41"/>
        <v>0</v>
      </c>
      <c r="S120" s="16">
        <f t="shared" si="41"/>
        <v>0</v>
      </c>
      <c r="T120" s="16">
        <f t="shared" si="41"/>
        <v>0</v>
      </c>
      <c r="U120" s="16">
        <f t="shared" ref="U120:W120" si="43">U93</f>
        <v>0</v>
      </c>
      <c r="V120" s="16">
        <f t="shared" si="43"/>
        <v>0</v>
      </c>
      <c r="W120" s="16">
        <f t="shared" si="43"/>
        <v>0</v>
      </c>
    </row>
    <row r="121" spans="1:23" outlineLevel="1" x14ac:dyDescent="0.25">
      <c r="A121" s="17">
        <f t="shared" si="12"/>
        <v>8</v>
      </c>
      <c r="B121" s="16">
        <f t="shared" si="12"/>
        <v>0</v>
      </c>
      <c r="C121" s="16">
        <f t="shared" si="13"/>
        <v>0</v>
      </c>
      <c r="D121" s="16">
        <f t="shared" si="13"/>
        <v>0</v>
      </c>
      <c r="E121" s="16">
        <f t="shared" si="13"/>
        <v>0</v>
      </c>
      <c r="F121" s="16">
        <f t="shared" ref="F121:J121" si="44">F94</f>
        <v>0</v>
      </c>
      <c r="G121" s="16">
        <f t="shared" si="44"/>
        <v>0</v>
      </c>
      <c r="H121" s="16">
        <f t="shared" ref="H121:I121" si="45">H94</f>
        <v>0</v>
      </c>
      <c r="I121" s="16">
        <f t="shared" si="45"/>
        <v>0</v>
      </c>
      <c r="J121" s="16">
        <f t="shared" si="44"/>
        <v>0</v>
      </c>
      <c r="K121" s="16">
        <f t="shared" ref="K121:T121" si="46">K94</f>
        <v>0</v>
      </c>
      <c r="L121" s="16">
        <f t="shared" si="46"/>
        <v>0</v>
      </c>
      <c r="M121" s="16">
        <f t="shared" si="46"/>
        <v>0</v>
      </c>
      <c r="N121" s="16">
        <f t="shared" si="46"/>
        <v>0</v>
      </c>
      <c r="O121" s="16">
        <f t="shared" ref="O121:Q121" si="47">O94</f>
        <v>0</v>
      </c>
      <c r="P121" s="16">
        <f t="shared" si="47"/>
        <v>0</v>
      </c>
      <c r="Q121" s="16">
        <f t="shared" si="47"/>
        <v>0</v>
      </c>
      <c r="R121" s="16">
        <f t="shared" si="46"/>
        <v>0</v>
      </c>
      <c r="S121" s="16">
        <f t="shared" si="46"/>
        <v>0</v>
      </c>
      <c r="T121" s="16">
        <f t="shared" si="46"/>
        <v>0</v>
      </c>
      <c r="U121" s="16">
        <f t="shared" ref="U121:W121" si="48">U94</f>
        <v>0</v>
      </c>
      <c r="V121" s="16">
        <f t="shared" si="48"/>
        <v>0</v>
      </c>
      <c r="W121" s="16">
        <f t="shared" si="48"/>
        <v>0</v>
      </c>
    </row>
    <row r="122" spans="1:23" outlineLevel="1" x14ac:dyDescent="0.25">
      <c r="A122" s="17">
        <f>A95</f>
        <v>9</v>
      </c>
      <c r="B122" s="16">
        <f t="shared" ref="B122:E123" si="49">B95</f>
        <v>0</v>
      </c>
      <c r="C122" s="16">
        <f t="shared" si="49"/>
        <v>0</v>
      </c>
      <c r="D122" s="16">
        <f t="shared" si="49"/>
        <v>0</v>
      </c>
      <c r="E122" s="16">
        <f t="shared" si="49"/>
        <v>0</v>
      </c>
      <c r="F122" s="16">
        <f t="shared" ref="F122:J122" si="50">F95</f>
        <v>0</v>
      </c>
      <c r="G122" s="16">
        <f t="shared" si="50"/>
        <v>0</v>
      </c>
      <c r="H122" s="16">
        <f t="shared" ref="H122:I122" si="51">H95</f>
        <v>0</v>
      </c>
      <c r="I122" s="16">
        <f t="shared" si="51"/>
        <v>0</v>
      </c>
      <c r="J122" s="16">
        <f t="shared" si="50"/>
        <v>0</v>
      </c>
      <c r="K122" s="16">
        <f t="shared" ref="K122:T122" si="52">K95</f>
        <v>0</v>
      </c>
      <c r="L122" s="16">
        <f t="shared" si="52"/>
        <v>0</v>
      </c>
      <c r="M122" s="16">
        <f t="shared" si="52"/>
        <v>0</v>
      </c>
      <c r="N122" s="16">
        <f t="shared" si="52"/>
        <v>0</v>
      </c>
      <c r="O122" s="16">
        <f t="shared" ref="O122:Q122" si="53">O95</f>
        <v>0</v>
      </c>
      <c r="P122" s="16">
        <f t="shared" si="53"/>
        <v>0</v>
      </c>
      <c r="Q122" s="16">
        <f t="shared" si="53"/>
        <v>0</v>
      </c>
      <c r="R122" s="16">
        <f t="shared" si="52"/>
        <v>0</v>
      </c>
      <c r="S122" s="16">
        <f t="shared" si="52"/>
        <v>0</v>
      </c>
      <c r="T122" s="16">
        <f t="shared" si="52"/>
        <v>0</v>
      </c>
      <c r="U122" s="16">
        <f t="shared" ref="U122:W122" si="54">U95</f>
        <v>0</v>
      </c>
      <c r="V122" s="16">
        <f t="shared" si="54"/>
        <v>0</v>
      </c>
      <c r="W122" s="16">
        <f t="shared" si="54"/>
        <v>0</v>
      </c>
    </row>
    <row r="123" spans="1:23" outlineLevel="1" x14ac:dyDescent="0.25">
      <c r="A123" s="17">
        <f>A96</f>
        <v>10</v>
      </c>
      <c r="B123" s="16">
        <f t="shared" si="49"/>
        <v>0</v>
      </c>
      <c r="C123" s="16">
        <f t="shared" si="49"/>
        <v>0</v>
      </c>
      <c r="D123" s="16">
        <f t="shared" si="49"/>
        <v>0</v>
      </c>
      <c r="E123" s="16">
        <f t="shared" si="49"/>
        <v>0</v>
      </c>
      <c r="F123" s="16">
        <f t="shared" ref="F123:J123" si="55">F96</f>
        <v>0</v>
      </c>
      <c r="G123" s="16">
        <f t="shared" si="55"/>
        <v>0</v>
      </c>
      <c r="H123" s="16">
        <f t="shared" ref="H123:I123" si="56">H96</f>
        <v>0</v>
      </c>
      <c r="I123" s="16">
        <f t="shared" si="56"/>
        <v>0</v>
      </c>
      <c r="J123" s="16">
        <f t="shared" si="55"/>
        <v>0</v>
      </c>
      <c r="K123" s="16">
        <f t="shared" ref="K123:T123" si="57">K96</f>
        <v>0</v>
      </c>
      <c r="L123" s="16">
        <f t="shared" si="57"/>
        <v>0</v>
      </c>
      <c r="M123" s="16">
        <f t="shared" si="57"/>
        <v>0</v>
      </c>
      <c r="N123" s="16">
        <f t="shared" si="57"/>
        <v>0</v>
      </c>
      <c r="O123" s="16">
        <f t="shared" ref="O123:Q123" si="58">O96</f>
        <v>0</v>
      </c>
      <c r="P123" s="16">
        <f t="shared" si="58"/>
        <v>0</v>
      </c>
      <c r="Q123" s="16">
        <f t="shared" si="58"/>
        <v>0</v>
      </c>
      <c r="R123" s="16">
        <f t="shared" si="57"/>
        <v>0</v>
      </c>
      <c r="S123" s="16">
        <f t="shared" si="57"/>
        <v>0</v>
      </c>
      <c r="T123" s="16">
        <f t="shared" si="57"/>
        <v>0</v>
      </c>
      <c r="U123" s="16">
        <f t="shared" ref="U123:W123" si="59">U96</f>
        <v>0</v>
      </c>
      <c r="V123" s="16">
        <f t="shared" si="59"/>
        <v>0</v>
      </c>
      <c r="W123" s="16">
        <f t="shared" si="59"/>
        <v>0</v>
      </c>
    </row>
    <row r="124" spans="1:23" outlineLevel="1" x14ac:dyDescent="0.25">
      <c r="A124" s="18" t="s">
        <v>11</v>
      </c>
      <c r="B124" s="19">
        <f>SUM(B114:B123)</f>
        <v>130000000</v>
      </c>
      <c r="C124" s="19">
        <f>SUM(C114:C123)</f>
        <v>28418390.550000001</v>
      </c>
      <c r="D124" s="19">
        <f>SUM(D114:D123)</f>
        <v>28418390.550000001</v>
      </c>
      <c r="E124" s="19">
        <f>SUM(E114:E123)</f>
        <v>28418390.550000001</v>
      </c>
      <c r="F124" s="19">
        <f>SUM(F114:F123)</f>
        <v>28418390.550000001</v>
      </c>
      <c r="G124" s="19">
        <f>SUM(G114:G123)</f>
        <v>28418390.550000001</v>
      </c>
      <c r="H124" s="19">
        <f>SUM(H114:H123)</f>
        <v>28418390.550000001</v>
      </c>
      <c r="I124" s="19">
        <f>SUM(I114:I123)</f>
        <v>28418390.550000001</v>
      </c>
      <c r="J124" s="19">
        <f>SUM(J114:J123)</f>
        <v>28418390.550000001</v>
      </c>
      <c r="K124" s="19">
        <f>SUM(K114:K123)</f>
        <v>28418390.550000001</v>
      </c>
      <c r="L124" s="19">
        <f>SUM(L114:L123)</f>
        <v>28418390.550000001</v>
      </c>
      <c r="M124" s="19">
        <f>SUM(M114:M123)</f>
        <v>28418390.550000001</v>
      </c>
      <c r="N124" s="19">
        <f>SUM(N114:N123)</f>
        <v>28418390.550000001</v>
      </c>
      <c r="O124" s="19">
        <f>SUM(O114:O123)</f>
        <v>28418390.550000001</v>
      </c>
      <c r="P124" s="19">
        <f>SUM(P114:P123)</f>
        <v>28418390.550000001</v>
      </c>
      <c r="Q124" s="19">
        <f>SUM(Q114:Q123)</f>
        <v>28418390.550000001</v>
      </c>
      <c r="R124" s="19">
        <f>SUM(R114:R123)</f>
        <v>28418390.550000001</v>
      </c>
      <c r="S124" s="19">
        <f>SUM(S114:S123)</f>
        <v>28418390.550000001</v>
      </c>
      <c r="T124" s="19">
        <f>SUM(T114:T123)</f>
        <v>28418390.550000001</v>
      </c>
      <c r="U124" s="19">
        <f>SUM(U114:U123)</f>
        <v>28418390.550000001</v>
      </c>
      <c r="V124" s="19">
        <f>SUM(V114:V123)</f>
        <v>28418390.550000001</v>
      </c>
      <c r="W124" s="19">
        <f>SUM(W114:W123)</f>
        <v>28418390.550000001</v>
      </c>
    </row>
    <row r="125" spans="1:23" outlineLevel="1" x14ac:dyDescent="0.25">
      <c r="A125" s="4" t="s">
        <v>13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1:23" outlineLevel="1" x14ac:dyDescent="0.25">
      <c r="A126" s="17" t="s">
        <v>15</v>
      </c>
      <c r="B126" s="16">
        <f>B155</f>
        <v>0</v>
      </c>
      <c r="C126" s="16">
        <f>C155</f>
        <v>0</v>
      </c>
      <c r="D126" s="16">
        <f>D155</f>
        <v>0</v>
      </c>
      <c r="E126" s="16">
        <f>E155</f>
        <v>0</v>
      </c>
      <c r="F126" s="16">
        <f>F155</f>
        <v>0</v>
      </c>
      <c r="G126" s="16">
        <f>G155</f>
        <v>0</v>
      </c>
      <c r="H126" s="16">
        <f>H155</f>
        <v>0</v>
      </c>
      <c r="I126" s="16">
        <f>I155</f>
        <v>0</v>
      </c>
      <c r="J126" s="16">
        <f>J155</f>
        <v>0</v>
      </c>
      <c r="K126" s="16">
        <f>K155</f>
        <v>0</v>
      </c>
      <c r="L126" s="16">
        <f>L155</f>
        <v>0</v>
      </c>
      <c r="M126" s="16">
        <f>M155</f>
        <v>0</v>
      </c>
      <c r="N126" s="16">
        <f>N155</f>
        <v>0</v>
      </c>
      <c r="O126" s="16">
        <f>O155</f>
        <v>0</v>
      </c>
      <c r="P126" s="16">
        <f>P155</f>
        <v>0</v>
      </c>
      <c r="Q126" s="16">
        <f>Q155</f>
        <v>0</v>
      </c>
      <c r="R126" s="16">
        <f>R155</f>
        <v>0</v>
      </c>
      <c r="S126" s="16">
        <f>S155</f>
        <v>0</v>
      </c>
      <c r="T126" s="16">
        <f>T155</f>
        <v>0</v>
      </c>
      <c r="U126" s="16">
        <f>U155</f>
        <v>0</v>
      </c>
      <c r="V126" s="16">
        <f>V155</f>
        <v>0</v>
      </c>
      <c r="W126" s="16">
        <f>W155</f>
        <v>0</v>
      </c>
    </row>
    <row r="127" spans="1:23" outlineLevel="1" x14ac:dyDescent="0.25">
      <c r="A127" s="17" t="str">
        <f t="shared" ref="A127:B136" si="60">A75</f>
        <v>1.ค่าใช้จ่ายในการบริหาร (ควบคุมดูแล)</v>
      </c>
      <c r="B127" s="16">
        <f>B75</f>
        <v>3600000</v>
      </c>
      <c r="C127" s="16">
        <f>C75</f>
        <v>3708000</v>
      </c>
      <c r="D127" s="16">
        <f>D75</f>
        <v>3819240</v>
      </c>
      <c r="E127" s="16">
        <f>E75</f>
        <v>3933817.2</v>
      </c>
      <c r="F127" s="16">
        <f>F75</f>
        <v>4051831.7160000005</v>
      </c>
      <c r="G127" s="16">
        <f>G75</f>
        <v>4173386.6674800008</v>
      </c>
      <c r="H127" s="16">
        <f>H75</f>
        <v>4298588.2675044006</v>
      </c>
      <c r="I127" s="16">
        <f>I75</f>
        <v>4427545.9155295324</v>
      </c>
      <c r="J127" s="16">
        <f>J75</f>
        <v>4560372.2929954184</v>
      </c>
      <c r="K127" s="16">
        <f>K75</f>
        <v>4697183.4617852811</v>
      </c>
      <c r="L127" s="16">
        <f>L75</f>
        <v>4838098.9656388396</v>
      </c>
      <c r="M127" s="16">
        <f>M75</f>
        <v>4983241.934608005</v>
      </c>
      <c r="N127" s="16">
        <f>N75</f>
        <v>5132739.1926462455</v>
      </c>
      <c r="O127" s="16">
        <f>O75</f>
        <v>5286721.3684256328</v>
      </c>
      <c r="P127" s="16">
        <f>P75</f>
        <v>5445323.0094784023</v>
      </c>
      <c r="Q127" s="16">
        <f>Q75</f>
        <v>5608682.6997627541</v>
      </c>
      <c r="R127" s="16">
        <f>R75</f>
        <v>5776943.1807556367</v>
      </c>
      <c r="S127" s="16">
        <f>S75</f>
        <v>5950251.4761783062</v>
      </c>
      <c r="T127" s="16">
        <f>T75</f>
        <v>6128759.0204636557</v>
      </c>
      <c r="U127" s="16">
        <f>U75</f>
        <v>6312621.7910775654</v>
      </c>
      <c r="V127" s="16">
        <f>V75</f>
        <v>3933817.2</v>
      </c>
      <c r="W127" s="16">
        <f>W75</f>
        <v>3933817.2</v>
      </c>
    </row>
    <row r="128" spans="1:23" outlineLevel="1" x14ac:dyDescent="0.25">
      <c r="A128" s="17" t="str">
        <f t="shared" si="60"/>
        <v xml:space="preserve">2.สำรองค่าบำรุงรักษาอุปกรณ์และสิ่งก่อสร้าง </v>
      </c>
      <c r="B128" s="16">
        <f t="shared" si="60"/>
        <v>0</v>
      </c>
      <c r="C128" s="16">
        <f t="shared" ref="C128:E136" si="61">C76</f>
        <v>0</v>
      </c>
      <c r="D128" s="16">
        <f t="shared" si="61"/>
        <v>0</v>
      </c>
      <c r="E128" s="16">
        <f t="shared" si="61"/>
        <v>1300000</v>
      </c>
      <c r="F128" s="16">
        <f t="shared" ref="F128:J128" si="62">F76</f>
        <v>1313000</v>
      </c>
      <c r="G128" s="16">
        <f t="shared" si="62"/>
        <v>1326130</v>
      </c>
      <c r="H128" s="16">
        <f t="shared" ref="H128:I128" si="63">H76</f>
        <v>1339391.3</v>
      </c>
      <c r="I128" s="16">
        <f t="shared" si="63"/>
        <v>1352785.213</v>
      </c>
      <c r="J128" s="16">
        <f t="shared" si="62"/>
        <v>1366313.06513</v>
      </c>
      <c r="K128" s="16">
        <f t="shared" ref="K128:T128" si="64">K76</f>
        <v>1379976.1957813001</v>
      </c>
      <c r="L128" s="16">
        <f t="shared" si="64"/>
        <v>1393775.9577391131</v>
      </c>
      <c r="M128" s="16">
        <f t="shared" si="64"/>
        <v>1407713.7173165043</v>
      </c>
      <c r="N128" s="16">
        <f t="shared" si="64"/>
        <v>1421790.8544896694</v>
      </c>
      <c r="O128" s="16">
        <f t="shared" ref="O128:Q128" si="65">O76</f>
        <v>1436008.7630345661</v>
      </c>
      <c r="P128" s="16">
        <f t="shared" si="65"/>
        <v>1450368.8506649118</v>
      </c>
      <c r="Q128" s="16">
        <f t="shared" si="65"/>
        <v>1464872.5391715609</v>
      </c>
      <c r="R128" s="16">
        <f t="shared" si="64"/>
        <v>1479521.2645632764</v>
      </c>
      <c r="S128" s="16">
        <f t="shared" si="64"/>
        <v>1494316.4772089091</v>
      </c>
      <c r="T128" s="16">
        <f t="shared" si="64"/>
        <v>1509259.6419809982</v>
      </c>
      <c r="U128" s="16">
        <f t="shared" ref="U128:W128" si="66">U76</f>
        <v>1524352.2384008083</v>
      </c>
      <c r="V128" s="16">
        <f t="shared" si="66"/>
        <v>1539595.7607848165</v>
      </c>
      <c r="W128" s="16">
        <f t="shared" si="66"/>
        <v>1313000</v>
      </c>
    </row>
    <row r="129" spans="1:24" outlineLevel="1" x14ac:dyDescent="0.25">
      <c r="A129" s="17" t="str">
        <f t="shared" si="60"/>
        <v>3. จ่ายคืนผู้ลงทุน</v>
      </c>
      <c r="B129" s="16">
        <f t="shared" si="60"/>
        <v>0</v>
      </c>
      <c r="C129" s="16">
        <f t="shared" si="61"/>
        <v>22734712.440000001</v>
      </c>
      <c r="D129" s="16">
        <f t="shared" si="61"/>
        <v>22734712.440000001</v>
      </c>
      <c r="E129" s="16">
        <f t="shared" si="61"/>
        <v>22734712.440000001</v>
      </c>
      <c r="F129" s="16">
        <f t="shared" ref="F129:J129" si="67">F77</f>
        <v>22734712.440000001</v>
      </c>
      <c r="G129" s="16">
        <f t="shared" si="67"/>
        <v>22734712.440000001</v>
      </c>
      <c r="H129" s="16">
        <f t="shared" ref="H129:I129" si="68">H77</f>
        <v>17051034.329999998</v>
      </c>
      <c r="I129" s="16">
        <f t="shared" si="68"/>
        <v>14209195.275</v>
      </c>
      <c r="J129" s="16">
        <f t="shared" si="67"/>
        <v>14209195.275</v>
      </c>
      <c r="K129" s="16">
        <f t="shared" ref="K129:T129" si="69">K77</f>
        <v>14209195.275</v>
      </c>
      <c r="L129" s="16">
        <f t="shared" si="69"/>
        <v>14209195.275</v>
      </c>
      <c r="M129" s="16">
        <f t="shared" si="69"/>
        <v>14209195.275</v>
      </c>
      <c r="N129" s="16">
        <f t="shared" si="69"/>
        <v>14209195.275</v>
      </c>
      <c r="O129" s="16">
        <f t="shared" ref="O129:Q129" si="70">O77</f>
        <v>14209195.275</v>
      </c>
      <c r="P129" s="16">
        <f t="shared" si="70"/>
        <v>14209195.275</v>
      </c>
      <c r="Q129" s="16">
        <f t="shared" si="70"/>
        <v>14209195.275</v>
      </c>
      <c r="R129" s="16">
        <f t="shared" si="69"/>
        <v>14209195.275</v>
      </c>
      <c r="S129" s="16">
        <f t="shared" si="69"/>
        <v>14209195.275</v>
      </c>
      <c r="T129" s="16">
        <f t="shared" si="69"/>
        <v>14209195.275</v>
      </c>
      <c r="U129" s="16">
        <f t="shared" ref="U129:W129" si="71">U77</f>
        <v>14209195.275</v>
      </c>
      <c r="V129" s="16">
        <f t="shared" si="71"/>
        <v>14209195.275</v>
      </c>
      <c r="W129" s="16">
        <f t="shared" si="71"/>
        <v>0</v>
      </c>
    </row>
    <row r="130" spans="1:24" outlineLevel="1" x14ac:dyDescent="0.25">
      <c r="A130" s="17" t="str">
        <f t="shared" si="60"/>
        <v xml:space="preserve">4. </v>
      </c>
      <c r="B130" s="16">
        <f t="shared" si="60"/>
        <v>0</v>
      </c>
      <c r="C130" s="16">
        <f t="shared" si="61"/>
        <v>0</v>
      </c>
      <c r="D130" s="16">
        <f t="shared" si="61"/>
        <v>0</v>
      </c>
      <c r="E130" s="16">
        <f t="shared" si="61"/>
        <v>0</v>
      </c>
      <c r="F130" s="16">
        <f t="shared" ref="F130:J130" si="72">F78</f>
        <v>0</v>
      </c>
      <c r="G130" s="16">
        <f t="shared" si="72"/>
        <v>0</v>
      </c>
      <c r="H130" s="16">
        <f t="shared" ref="H130:I130" si="73">H78</f>
        <v>0</v>
      </c>
      <c r="I130" s="16">
        <f t="shared" si="73"/>
        <v>0</v>
      </c>
      <c r="J130" s="16">
        <f t="shared" si="72"/>
        <v>0</v>
      </c>
      <c r="K130" s="16">
        <f t="shared" ref="K130:T130" si="74">K78</f>
        <v>0</v>
      </c>
      <c r="L130" s="16">
        <f t="shared" si="74"/>
        <v>0</v>
      </c>
      <c r="M130" s="16">
        <f t="shared" si="74"/>
        <v>0</v>
      </c>
      <c r="N130" s="16">
        <f t="shared" si="74"/>
        <v>0</v>
      </c>
      <c r="O130" s="16">
        <f t="shared" ref="O130:Q130" si="75">O78</f>
        <v>0</v>
      </c>
      <c r="P130" s="16">
        <f t="shared" si="75"/>
        <v>0</v>
      </c>
      <c r="Q130" s="16">
        <f t="shared" si="75"/>
        <v>0</v>
      </c>
      <c r="R130" s="16">
        <f t="shared" si="74"/>
        <v>0</v>
      </c>
      <c r="S130" s="16">
        <f t="shared" si="74"/>
        <v>0</v>
      </c>
      <c r="T130" s="16">
        <f t="shared" si="74"/>
        <v>0</v>
      </c>
      <c r="U130" s="16">
        <f t="shared" ref="U130:W130" si="76">U78</f>
        <v>0</v>
      </c>
      <c r="V130" s="16">
        <f t="shared" si="76"/>
        <v>0</v>
      </c>
      <c r="W130" s="16">
        <f t="shared" si="76"/>
        <v>0</v>
      </c>
    </row>
    <row r="131" spans="1:24" outlineLevel="1" x14ac:dyDescent="0.25">
      <c r="A131" s="17" t="str">
        <f t="shared" si="60"/>
        <v xml:space="preserve">5. </v>
      </c>
      <c r="B131" s="16">
        <f t="shared" si="60"/>
        <v>0</v>
      </c>
      <c r="C131" s="16">
        <f t="shared" si="61"/>
        <v>0</v>
      </c>
      <c r="D131" s="16">
        <f t="shared" si="61"/>
        <v>0</v>
      </c>
      <c r="E131" s="16">
        <f t="shared" si="61"/>
        <v>0</v>
      </c>
      <c r="F131" s="16">
        <f t="shared" ref="F131:J131" si="77">F79</f>
        <v>0</v>
      </c>
      <c r="G131" s="16">
        <f t="shared" si="77"/>
        <v>0</v>
      </c>
      <c r="H131" s="16">
        <f t="shared" ref="H131:I131" si="78">H79</f>
        <v>0</v>
      </c>
      <c r="I131" s="16">
        <f t="shared" si="78"/>
        <v>0</v>
      </c>
      <c r="J131" s="16">
        <f t="shared" si="77"/>
        <v>0</v>
      </c>
      <c r="K131" s="16">
        <f t="shared" ref="K131:T131" si="79">K79</f>
        <v>0</v>
      </c>
      <c r="L131" s="16">
        <f t="shared" si="79"/>
        <v>0</v>
      </c>
      <c r="M131" s="16">
        <f t="shared" si="79"/>
        <v>0</v>
      </c>
      <c r="N131" s="16">
        <f t="shared" si="79"/>
        <v>0</v>
      </c>
      <c r="O131" s="16">
        <f t="shared" ref="O131:Q131" si="80">O79</f>
        <v>0</v>
      </c>
      <c r="P131" s="16">
        <f t="shared" si="80"/>
        <v>0</v>
      </c>
      <c r="Q131" s="16">
        <f t="shared" si="80"/>
        <v>0</v>
      </c>
      <c r="R131" s="16">
        <f t="shared" si="79"/>
        <v>0</v>
      </c>
      <c r="S131" s="16">
        <f t="shared" si="79"/>
        <v>0</v>
      </c>
      <c r="T131" s="16">
        <f t="shared" si="79"/>
        <v>0</v>
      </c>
      <c r="U131" s="16">
        <f t="shared" ref="U131:W131" si="81">U79</f>
        <v>0</v>
      </c>
      <c r="V131" s="16">
        <f t="shared" si="81"/>
        <v>0</v>
      </c>
      <c r="W131" s="16">
        <f t="shared" si="81"/>
        <v>0</v>
      </c>
    </row>
    <row r="132" spans="1:24" outlineLevel="1" x14ac:dyDescent="0.25">
      <c r="A132" s="17">
        <f t="shared" si="60"/>
        <v>6</v>
      </c>
      <c r="B132" s="16">
        <f t="shared" si="60"/>
        <v>0</v>
      </c>
      <c r="C132" s="16">
        <f t="shared" si="61"/>
        <v>0</v>
      </c>
      <c r="D132" s="16">
        <f t="shared" si="61"/>
        <v>0</v>
      </c>
      <c r="E132" s="16">
        <f t="shared" si="61"/>
        <v>0</v>
      </c>
      <c r="F132" s="16">
        <f t="shared" ref="F132:J132" si="82">F80</f>
        <v>0</v>
      </c>
      <c r="G132" s="16">
        <f t="shared" si="82"/>
        <v>0</v>
      </c>
      <c r="H132" s="16">
        <f t="shared" ref="H132:I132" si="83">H80</f>
        <v>0</v>
      </c>
      <c r="I132" s="16">
        <f t="shared" si="83"/>
        <v>0</v>
      </c>
      <c r="J132" s="16">
        <f t="shared" si="82"/>
        <v>0</v>
      </c>
      <c r="K132" s="16">
        <f t="shared" ref="K132:T132" si="84">K80</f>
        <v>0</v>
      </c>
      <c r="L132" s="16">
        <f t="shared" si="84"/>
        <v>0</v>
      </c>
      <c r="M132" s="16">
        <f t="shared" si="84"/>
        <v>0</v>
      </c>
      <c r="N132" s="16">
        <f t="shared" si="84"/>
        <v>0</v>
      </c>
      <c r="O132" s="16">
        <f t="shared" ref="O132:Q132" si="85">O80</f>
        <v>0</v>
      </c>
      <c r="P132" s="16">
        <f t="shared" si="85"/>
        <v>0</v>
      </c>
      <c r="Q132" s="16">
        <f t="shared" si="85"/>
        <v>0</v>
      </c>
      <c r="R132" s="16">
        <f t="shared" si="84"/>
        <v>0</v>
      </c>
      <c r="S132" s="16">
        <f t="shared" si="84"/>
        <v>0</v>
      </c>
      <c r="T132" s="16">
        <f t="shared" si="84"/>
        <v>0</v>
      </c>
      <c r="U132" s="16">
        <f t="shared" ref="U132:W132" si="86">U80</f>
        <v>0</v>
      </c>
      <c r="V132" s="16">
        <f t="shared" si="86"/>
        <v>0</v>
      </c>
      <c r="W132" s="16">
        <f t="shared" si="86"/>
        <v>0</v>
      </c>
    </row>
    <row r="133" spans="1:24" outlineLevel="1" x14ac:dyDescent="0.25">
      <c r="A133" s="17">
        <f t="shared" si="60"/>
        <v>7</v>
      </c>
      <c r="B133" s="16">
        <f t="shared" si="60"/>
        <v>0</v>
      </c>
      <c r="C133" s="16">
        <f t="shared" si="61"/>
        <v>0</v>
      </c>
      <c r="D133" s="16">
        <f t="shared" si="61"/>
        <v>0</v>
      </c>
      <c r="E133" s="16">
        <f t="shared" si="61"/>
        <v>0</v>
      </c>
      <c r="F133" s="16">
        <f t="shared" ref="F133:J133" si="87">F81</f>
        <v>0</v>
      </c>
      <c r="G133" s="16">
        <f t="shared" si="87"/>
        <v>0</v>
      </c>
      <c r="H133" s="16">
        <f t="shared" ref="H133:I133" si="88">H81</f>
        <v>0</v>
      </c>
      <c r="I133" s="16">
        <f t="shared" si="88"/>
        <v>0</v>
      </c>
      <c r="J133" s="16">
        <f t="shared" si="87"/>
        <v>0</v>
      </c>
      <c r="K133" s="16">
        <f t="shared" ref="K133:T133" si="89">K81</f>
        <v>0</v>
      </c>
      <c r="L133" s="16">
        <f t="shared" si="89"/>
        <v>0</v>
      </c>
      <c r="M133" s="16">
        <f t="shared" si="89"/>
        <v>0</v>
      </c>
      <c r="N133" s="16">
        <f t="shared" si="89"/>
        <v>0</v>
      </c>
      <c r="O133" s="16">
        <f t="shared" ref="O133:Q133" si="90">O81</f>
        <v>0</v>
      </c>
      <c r="P133" s="16">
        <f t="shared" si="90"/>
        <v>0</v>
      </c>
      <c r="Q133" s="16">
        <f t="shared" si="90"/>
        <v>0</v>
      </c>
      <c r="R133" s="16">
        <f t="shared" si="89"/>
        <v>0</v>
      </c>
      <c r="S133" s="16">
        <f t="shared" si="89"/>
        <v>0</v>
      </c>
      <c r="T133" s="16">
        <f t="shared" si="89"/>
        <v>0</v>
      </c>
      <c r="U133" s="16">
        <f t="shared" ref="U133:W133" si="91">U81</f>
        <v>0</v>
      </c>
      <c r="V133" s="16">
        <f t="shared" si="91"/>
        <v>0</v>
      </c>
      <c r="W133" s="16">
        <f t="shared" si="91"/>
        <v>0</v>
      </c>
    </row>
    <row r="134" spans="1:24" outlineLevel="1" x14ac:dyDescent="0.25">
      <c r="A134" s="17">
        <f t="shared" si="60"/>
        <v>8</v>
      </c>
      <c r="B134" s="16">
        <f t="shared" si="60"/>
        <v>0</v>
      </c>
      <c r="C134" s="16">
        <f t="shared" si="61"/>
        <v>0</v>
      </c>
      <c r="D134" s="16">
        <f t="shared" si="61"/>
        <v>0</v>
      </c>
      <c r="E134" s="16">
        <f t="shared" si="61"/>
        <v>0</v>
      </c>
      <c r="F134" s="16">
        <f t="shared" ref="F134:J134" si="92">F82</f>
        <v>0</v>
      </c>
      <c r="G134" s="16">
        <f t="shared" si="92"/>
        <v>0</v>
      </c>
      <c r="H134" s="16">
        <f t="shared" ref="H134:I134" si="93">H82</f>
        <v>0</v>
      </c>
      <c r="I134" s="16">
        <f t="shared" si="93"/>
        <v>0</v>
      </c>
      <c r="J134" s="16">
        <f t="shared" si="92"/>
        <v>0</v>
      </c>
      <c r="K134" s="16">
        <f t="shared" ref="K134:T134" si="94">K82</f>
        <v>0</v>
      </c>
      <c r="L134" s="16">
        <f t="shared" si="94"/>
        <v>0</v>
      </c>
      <c r="M134" s="16">
        <f t="shared" si="94"/>
        <v>0</v>
      </c>
      <c r="N134" s="16">
        <f t="shared" si="94"/>
        <v>0</v>
      </c>
      <c r="O134" s="16">
        <f t="shared" ref="O134:Q134" si="95">O82</f>
        <v>0</v>
      </c>
      <c r="P134" s="16">
        <f t="shared" si="95"/>
        <v>0</v>
      </c>
      <c r="Q134" s="16">
        <f t="shared" si="95"/>
        <v>0</v>
      </c>
      <c r="R134" s="16">
        <f t="shared" si="94"/>
        <v>0</v>
      </c>
      <c r="S134" s="16">
        <f t="shared" si="94"/>
        <v>0</v>
      </c>
      <c r="T134" s="16">
        <f t="shared" si="94"/>
        <v>0</v>
      </c>
      <c r="U134" s="16">
        <f t="shared" ref="U134:W134" si="96">U82</f>
        <v>0</v>
      </c>
      <c r="V134" s="16">
        <f t="shared" si="96"/>
        <v>0</v>
      </c>
      <c r="W134" s="16">
        <f t="shared" si="96"/>
        <v>0</v>
      </c>
    </row>
    <row r="135" spans="1:24" outlineLevel="1" x14ac:dyDescent="0.25">
      <c r="A135" s="17">
        <f t="shared" si="60"/>
        <v>9</v>
      </c>
      <c r="B135" s="16">
        <f t="shared" si="60"/>
        <v>0</v>
      </c>
      <c r="C135" s="16">
        <f t="shared" si="61"/>
        <v>0</v>
      </c>
      <c r="D135" s="16">
        <f t="shared" si="61"/>
        <v>0</v>
      </c>
      <c r="E135" s="16">
        <f t="shared" si="61"/>
        <v>0</v>
      </c>
      <c r="F135" s="16">
        <f t="shared" ref="F135:J135" si="97">F83</f>
        <v>0</v>
      </c>
      <c r="G135" s="16">
        <f t="shared" si="97"/>
        <v>0</v>
      </c>
      <c r="H135" s="16">
        <f t="shared" ref="H135:I135" si="98">H83</f>
        <v>0</v>
      </c>
      <c r="I135" s="16">
        <f t="shared" si="98"/>
        <v>0</v>
      </c>
      <c r="J135" s="16">
        <f t="shared" si="97"/>
        <v>0</v>
      </c>
      <c r="K135" s="16">
        <f t="shared" ref="K135:T135" si="99">K83</f>
        <v>0</v>
      </c>
      <c r="L135" s="16">
        <f t="shared" si="99"/>
        <v>0</v>
      </c>
      <c r="M135" s="16">
        <f t="shared" si="99"/>
        <v>0</v>
      </c>
      <c r="N135" s="16">
        <f t="shared" si="99"/>
        <v>0</v>
      </c>
      <c r="O135" s="16">
        <f t="shared" ref="O135:Q135" si="100">O83</f>
        <v>0</v>
      </c>
      <c r="P135" s="16">
        <f t="shared" si="100"/>
        <v>0</v>
      </c>
      <c r="Q135" s="16">
        <f t="shared" si="100"/>
        <v>0</v>
      </c>
      <c r="R135" s="16">
        <f t="shared" si="99"/>
        <v>0</v>
      </c>
      <c r="S135" s="16">
        <f t="shared" si="99"/>
        <v>0</v>
      </c>
      <c r="T135" s="16">
        <f t="shared" si="99"/>
        <v>0</v>
      </c>
      <c r="U135" s="16">
        <f t="shared" ref="U135:W135" si="101">U83</f>
        <v>0</v>
      </c>
      <c r="V135" s="16">
        <f t="shared" si="101"/>
        <v>0</v>
      </c>
      <c r="W135" s="16">
        <f t="shared" si="101"/>
        <v>0</v>
      </c>
    </row>
    <row r="136" spans="1:24" outlineLevel="1" x14ac:dyDescent="0.25">
      <c r="A136" s="17">
        <f t="shared" si="60"/>
        <v>10</v>
      </c>
      <c r="B136" s="16">
        <f t="shared" si="60"/>
        <v>0</v>
      </c>
      <c r="C136" s="16">
        <f t="shared" si="61"/>
        <v>0</v>
      </c>
      <c r="D136" s="16">
        <f t="shared" si="61"/>
        <v>0</v>
      </c>
      <c r="E136" s="16">
        <f t="shared" si="61"/>
        <v>0</v>
      </c>
      <c r="F136" s="16">
        <f t="shared" ref="F136:J136" si="102">F84</f>
        <v>0</v>
      </c>
      <c r="G136" s="16">
        <f t="shared" si="102"/>
        <v>0</v>
      </c>
      <c r="H136" s="16">
        <f t="shared" ref="H136:I136" si="103">H84</f>
        <v>0</v>
      </c>
      <c r="I136" s="16">
        <f t="shared" si="103"/>
        <v>0</v>
      </c>
      <c r="J136" s="16">
        <f t="shared" si="102"/>
        <v>0</v>
      </c>
      <c r="K136" s="16">
        <f t="shared" ref="K136:T136" si="104">K84</f>
        <v>0</v>
      </c>
      <c r="L136" s="16">
        <f t="shared" si="104"/>
        <v>0</v>
      </c>
      <c r="M136" s="16">
        <f t="shared" si="104"/>
        <v>0</v>
      </c>
      <c r="N136" s="16">
        <f t="shared" si="104"/>
        <v>0</v>
      </c>
      <c r="O136" s="16">
        <f t="shared" ref="O136:Q136" si="105">O84</f>
        <v>0</v>
      </c>
      <c r="P136" s="16">
        <f t="shared" si="105"/>
        <v>0</v>
      </c>
      <c r="Q136" s="16">
        <f t="shared" si="105"/>
        <v>0</v>
      </c>
      <c r="R136" s="16">
        <f t="shared" si="104"/>
        <v>0</v>
      </c>
      <c r="S136" s="16">
        <f t="shared" si="104"/>
        <v>0</v>
      </c>
      <c r="T136" s="16">
        <f t="shared" si="104"/>
        <v>0</v>
      </c>
      <c r="U136" s="16">
        <f t="shared" ref="U136:W136" si="106">U84</f>
        <v>0</v>
      </c>
      <c r="V136" s="16">
        <f t="shared" si="106"/>
        <v>0</v>
      </c>
      <c r="W136" s="16">
        <f t="shared" si="106"/>
        <v>0</v>
      </c>
    </row>
    <row r="137" spans="1:24" outlineLevel="1" x14ac:dyDescent="0.25">
      <c r="A137" s="18" t="s">
        <v>14</v>
      </c>
      <c r="B137" s="19">
        <f>SUM(B126:B136)</f>
        <v>3600000</v>
      </c>
      <c r="C137" s="19">
        <f>SUM(C126:C136)</f>
        <v>26442712.440000001</v>
      </c>
      <c r="D137" s="19">
        <f>SUM(D126:D136)</f>
        <v>26553952.440000001</v>
      </c>
      <c r="E137" s="19">
        <f>SUM(E126:E136)</f>
        <v>27968529.640000001</v>
      </c>
      <c r="F137" s="19">
        <f>SUM(F126:F136)</f>
        <v>28099544.156000003</v>
      </c>
      <c r="G137" s="19">
        <f>SUM(G126:G136)</f>
        <v>28234229.107480004</v>
      </c>
      <c r="H137" s="19">
        <f>SUM(H126:H136)</f>
        <v>22689013.897504397</v>
      </c>
      <c r="I137" s="19">
        <f>SUM(I126:I136)</f>
        <v>19989526.403529532</v>
      </c>
      <c r="J137" s="19">
        <f>SUM(J126:J136)</f>
        <v>20135880.633125417</v>
      </c>
      <c r="K137" s="19">
        <f>SUM(K126:K136)</f>
        <v>20286354.932566583</v>
      </c>
      <c r="L137" s="19">
        <f>SUM(L126:L136)</f>
        <v>20441070.198377952</v>
      </c>
      <c r="M137" s="19">
        <f>SUM(M126:M136)</f>
        <v>20600150.926924512</v>
      </c>
      <c r="N137" s="19">
        <f>SUM(N126:N136)</f>
        <v>20763725.322135914</v>
      </c>
      <c r="O137" s="19">
        <f>SUM(O126:O136)</f>
        <v>20931925.4064602</v>
      </c>
      <c r="P137" s="19">
        <f>SUM(P126:P136)</f>
        <v>21104887.135143314</v>
      </c>
      <c r="Q137" s="19">
        <f>SUM(Q126:Q136)</f>
        <v>21282750.513934314</v>
      </c>
      <c r="R137" s="19">
        <f>SUM(R126:R136)</f>
        <v>21465659.720318913</v>
      </c>
      <c r="S137" s="19">
        <f>SUM(S126:S136)</f>
        <v>21653763.228387214</v>
      </c>
      <c r="T137" s="19">
        <f>SUM(T126:T136)</f>
        <v>21847213.937444653</v>
      </c>
      <c r="U137" s="19">
        <f>SUM(U126:U136)</f>
        <v>22046169.304478373</v>
      </c>
      <c r="V137" s="19">
        <f>SUM(V126:V136)</f>
        <v>19682608.235784817</v>
      </c>
      <c r="W137" s="19">
        <f>SUM(W126:W136)</f>
        <v>5246817.2</v>
      </c>
    </row>
    <row r="138" spans="1:24" ht="13.8" outlineLevel="1" thickBot="1" x14ac:dyDescent="0.3">
      <c r="A138" s="20" t="s">
        <v>16</v>
      </c>
      <c r="B138" s="21">
        <f>B124-B137</f>
        <v>126400000</v>
      </c>
      <c r="C138" s="21">
        <f>C124-C137</f>
        <v>1975678.1099999994</v>
      </c>
      <c r="D138" s="21">
        <f>D124-D137</f>
        <v>1864438.1099999994</v>
      </c>
      <c r="E138" s="21">
        <f>E124-E137</f>
        <v>449860.91000000015</v>
      </c>
      <c r="F138" s="21">
        <f>F124-F137</f>
        <v>318846.39399999753</v>
      </c>
      <c r="G138" s="21">
        <f>G124-G137</f>
        <v>184161.44251999632</v>
      </c>
      <c r="H138" s="21">
        <f>H124-H137</f>
        <v>5729376.652495604</v>
      </c>
      <c r="I138" s="21">
        <f>I124-I137</f>
        <v>8428864.1464704685</v>
      </c>
      <c r="J138" s="21">
        <f>J124-J137</f>
        <v>8282509.9168745838</v>
      </c>
      <c r="K138" s="21">
        <f>K124-K137</f>
        <v>8132035.6174334176</v>
      </c>
      <c r="L138" s="21">
        <f>L124-L137</f>
        <v>7977320.3516220488</v>
      </c>
      <c r="M138" s="21">
        <f>M124-M137</f>
        <v>7818239.623075489</v>
      </c>
      <c r="N138" s="21">
        <f>N124-N137</f>
        <v>7654665.2278640866</v>
      </c>
      <c r="O138" s="21">
        <f>O124-O137</f>
        <v>7486465.1435398012</v>
      </c>
      <c r="P138" s="21">
        <f>P124-P137</f>
        <v>7313503.4148566872</v>
      </c>
      <c r="Q138" s="21">
        <f>Q124-Q137</f>
        <v>7135640.0360656865</v>
      </c>
      <c r="R138" s="21">
        <f>R124-R137</f>
        <v>6952730.8296810873</v>
      </c>
      <c r="S138" s="21">
        <f>S124-S137</f>
        <v>6764627.3216127865</v>
      </c>
      <c r="T138" s="21">
        <f>T124-T137</f>
        <v>6571176.6125553474</v>
      </c>
      <c r="U138" s="21">
        <f>U124-U137</f>
        <v>6372221.2455216274</v>
      </c>
      <c r="V138" s="21">
        <f>V124-V137</f>
        <v>8735782.3142151833</v>
      </c>
      <c r="W138" s="21">
        <f>W124-W137</f>
        <v>23171573.350000001</v>
      </c>
    </row>
    <row r="139" spans="1:24" ht="13.8" thickTop="1" x14ac:dyDescent="0.25">
      <c r="A139" s="14" t="s">
        <v>17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4" outlineLevel="1" x14ac:dyDescent="0.25">
      <c r="A140" s="4" t="s">
        <v>6</v>
      </c>
      <c r="B140" s="16">
        <f t="shared" ref="B140:E140" si="107">B138*0.8</f>
        <v>101120000</v>
      </c>
      <c r="C140" s="16">
        <f t="shared" si="107"/>
        <v>1580542.4879999997</v>
      </c>
      <c r="D140" s="16">
        <f t="shared" si="107"/>
        <v>1491550.4879999997</v>
      </c>
      <c r="E140" s="16">
        <f t="shared" si="107"/>
        <v>359888.72800000012</v>
      </c>
      <c r="F140" s="16">
        <f>F138*0.8</f>
        <v>255077.11519999802</v>
      </c>
      <c r="G140" s="16">
        <f t="shared" ref="G140:K140" si="108">G138*0.8</f>
        <v>147329.15401599705</v>
      </c>
      <c r="H140" s="16">
        <f t="shared" si="108"/>
        <v>4583501.321996483</v>
      </c>
      <c r="I140" s="16">
        <f t="shared" si="108"/>
        <v>6743091.3171763755</v>
      </c>
      <c r="J140" s="16">
        <f t="shared" si="108"/>
        <v>6626007.9334996678</v>
      </c>
      <c r="K140" s="16">
        <f t="shared" si="108"/>
        <v>6505628.4939467348</v>
      </c>
      <c r="L140" s="16">
        <f>L138*0.8</f>
        <v>6381856.281297639</v>
      </c>
      <c r="M140" s="16">
        <f t="shared" ref="M140:R140" si="109">M138*0.8</f>
        <v>6254591.6984603917</v>
      </c>
      <c r="N140" s="16">
        <f t="shared" si="109"/>
        <v>6123732.1822912693</v>
      </c>
      <c r="O140" s="16">
        <f t="shared" si="109"/>
        <v>5989172.1148318416</v>
      </c>
      <c r="P140" s="16">
        <f t="shared" si="109"/>
        <v>5850802.7318853503</v>
      </c>
      <c r="Q140" s="16">
        <f t="shared" si="109"/>
        <v>5708512.0288525494</v>
      </c>
      <c r="R140" s="16">
        <f t="shared" si="109"/>
        <v>5562184.6637448706</v>
      </c>
      <c r="S140" s="16">
        <f t="shared" ref="S140:V140" si="110">S138*0.8</f>
        <v>5411701.8572902298</v>
      </c>
      <c r="T140" s="16">
        <f t="shared" si="110"/>
        <v>5256941.2900442779</v>
      </c>
      <c r="U140" s="16">
        <f t="shared" si="110"/>
        <v>5097776.9964173026</v>
      </c>
      <c r="V140" s="16">
        <f t="shared" si="110"/>
        <v>6988625.851372147</v>
      </c>
      <c r="W140" s="16">
        <f>W138*0.8</f>
        <v>18537258.680000003</v>
      </c>
      <c r="X140" s="4" t="s">
        <v>20</v>
      </c>
    </row>
    <row r="141" spans="1:24" outlineLevel="1" x14ac:dyDescent="0.25">
      <c r="A141" s="4" t="s">
        <v>7</v>
      </c>
      <c r="B141" s="16">
        <f>B142*B143</f>
        <v>7343999.9999999991</v>
      </c>
      <c r="C141" s="16">
        <f>C142*C143</f>
        <v>7343999.9999999991</v>
      </c>
      <c r="D141" s="16">
        <f>D142*D143</f>
        <v>7343999.9999999991</v>
      </c>
      <c r="E141" s="16">
        <f>E142*E143</f>
        <v>7343999.9999999991</v>
      </c>
      <c r="F141" s="16">
        <f>F142*F143</f>
        <v>7343999.9999999991</v>
      </c>
      <c r="G141" s="16">
        <f>G142*G143</f>
        <v>7343999.9999999991</v>
      </c>
      <c r="H141" s="16">
        <f>H142*H143</f>
        <v>7343999.9999999991</v>
      </c>
      <c r="I141" s="16">
        <f>I142*I143</f>
        <v>7343999.9999999991</v>
      </c>
      <c r="J141" s="16">
        <f>J142*J143</f>
        <v>7343999.9999999991</v>
      </c>
      <c r="K141" s="16">
        <f>K142*K143</f>
        <v>7343999.9999999991</v>
      </c>
      <c r="L141" s="16">
        <f>L142*L143</f>
        <v>7343999.9999999991</v>
      </c>
      <c r="M141" s="16">
        <f>M142*M143</f>
        <v>7343999.9999999991</v>
      </c>
      <c r="N141" s="16">
        <f>N142*N143</f>
        <v>7343999.9999999991</v>
      </c>
      <c r="O141" s="16">
        <f>O142*O143</f>
        <v>7343999.9999999991</v>
      </c>
      <c r="P141" s="16">
        <f>P142*P143</f>
        <v>7343999.9999999991</v>
      </c>
      <c r="Q141" s="16">
        <f>Q142*Q143</f>
        <v>7343999.9999999991</v>
      </c>
      <c r="R141" s="16">
        <f>R142*R143</f>
        <v>7343999.9999999991</v>
      </c>
      <c r="S141" s="16">
        <f>S142*S143</f>
        <v>7343999.9999999991</v>
      </c>
      <c r="T141" s="16">
        <f>T142*T143</f>
        <v>7343999.9999999991</v>
      </c>
      <c r="U141" s="16">
        <f>U142*U143</f>
        <v>7343999.9999999991</v>
      </c>
      <c r="V141" s="16">
        <f>V142*V143</f>
        <v>7343999.9999999991</v>
      </c>
      <c r="W141" s="16">
        <f>W142*W143</f>
        <v>7343999.9999999991</v>
      </c>
    </row>
    <row r="142" spans="1:24" outlineLevel="1" x14ac:dyDescent="0.25">
      <c r="A142" s="17" t="s">
        <v>18</v>
      </c>
      <c r="B142" s="16">
        <f>SUM($B$58:B58)</f>
        <v>150000000</v>
      </c>
      <c r="C142" s="16">
        <f>SUM($B$58:C58)</f>
        <v>150000000</v>
      </c>
      <c r="D142" s="16">
        <f>SUM($B$58:D58)</f>
        <v>150000000</v>
      </c>
      <c r="E142" s="16">
        <f>SUM($B$58:E58)</f>
        <v>150000000</v>
      </c>
      <c r="F142" s="16">
        <f>SUM($B$58:F58)</f>
        <v>150000000</v>
      </c>
      <c r="G142" s="16">
        <f>SUM($B$58:G58)</f>
        <v>150000000</v>
      </c>
      <c r="H142" s="16">
        <f>SUM($B$58:H58)</f>
        <v>150000000</v>
      </c>
      <c r="I142" s="16">
        <f>SUM($B$58:I58)</f>
        <v>150000000</v>
      </c>
      <c r="J142" s="16">
        <f>SUM($B$58:J58)</f>
        <v>150000000</v>
      </c>
      <c r="K142" s="16">
        <f>SUM($B$58:K58)</f>
        <v>150000000</v>
      </c>
      <c r="L142" s="16">
        <f>SUM($B$58:L58)</f>
        <v>150000000</v>
      </c>
      <c r="M142" s="16">
        <f>SUM($B$58:M58)</f>
        <v>150000000</v>
      </c>
      <c r="N142" s="16">
        <f>SUM($B$58:N58)</f>
        <v>150000000</v>
      </c>
      <c r="O142" s="16">
        <f>SUM($B$58:O58)</f>
        <v>150000000</v>
      </c>
      <c r="P142" s="16">
        <f>SUM($B$58:P58)</f>
        <v>150000000</v>
      </c>
      <c r="Q142" s="16">
        <f>SUM($B$58:Q58)</f>
        <v>150000000</v>
      </c>
      <c r="R142" s="16">
        <f>SUM($B$58:R58)</f>
        <v>150000000</v>
      </c>
      <c r="S142" s="16">
        <f>SUM($B$58:S58)</f>
        <v>150000000</v>
      </c>
      <c r="T142" s="16">
        <f>SUM($B$58:T58)</f>
        <v>150000000</v>
      </c>
      <c r="U142" s="16">
        <f>SUM($B$58:U58)</f>
        <v>150000000</v>
      </c>
      <c r="V142" s="16">
        <f>SUM($B$58:V58)</f>
        <v>150000000</v>
      </c>
      <c r="W142" s="16">
        <f>SUM($B$58:W58)</f>
        <v>150000000</v>
      </c>
      <c r="X142" s="4" t="s">
        <v>21</v>
      </c>
    </row>
    <row r="143" spans="1:24" outlineLevel="1" x14ac:dyDescent="0.25">
      <c r="A143" s="34" t="s">
        <v>19</v>
      </c>
      <c r="B143" s="35">
        <v>4.8959999999999997E-2</v>
      </c>
      <c r="C143" s="35">
        <v>4.8959999999999997E-2</v>
      </c>
      <c r="D143" s="35">
        <v>4.8959999999999997E-2</v>
      </c>
      <c r="E143" s="35">
        <v>4.8959999999999997E-2</v>
      </c>
      <c r="F143" s="35">
        <v>4.8959999999999997E-2</v>
      </c>
      <c r="G143" s="35">
        <v>4.8959999999999997E-2</v>
      </c>
      <c r="H143" s="35">
        <v>4.8959999999999997E-2</v>
      </c>
      <c r="I143" s="35">
        <v>4.8959999999999997E-2</v>
      </c>
      <c r="J143" s="35">
        <v>4.8959999999999997E-2</v>
      </c>
      <c r="K143" s="35">
        <v>4.8959999999999997E-2</v>
      </c>
      <c r="L143" s="35">
        <v>4.8959999999999997E-2</v>
      </c>
      <c r="M143" s="35">
        <v>4.8959999999999997E-2</v>
      </c>
      <c r="N143" s="35">
        <v>4.8959999999999997E-2</v>
      </c>
      <c r="O143" s="35">
        <v>4.8959999999999997E-2</v>
      </c>
      <c r="P143" s="35">
        <v>4.8959999999999997E-2</v>
      </c>
      <c r="Q143" s="35">
        <v>4.8959999999999997E-2</v>
      </c>
      <c r="R143" s="35">
        <v>4.8959999999999997E-2</v>
      </c>
      <c r="S143" s="35">
        <v>4.8959999999999997E-2</v>
      </c>
      <c r="T143" s="35">
        <v>4.8959999999999997E-2</v>
      </c>
      <c r="U143" s="35">
        <v>4.8959999999999997E-2</v>
      </c>
      <c r="V143" s="35">
        <v>4.8959999999999997E-2</v>
      </c>
      <c r="W143" s="35">
        <v>4.8959999999999997E-2</v>
      </c>
      <c r="X143" s="36" t="s">
        <v>22</v>
      </c>
    </row>
    <row r="144" spans="1:24" ht="13.8" outlineLevel="1" thickBot="1" x14ac:dyDescent="0.3">
      <c r="A144" s="20" t="s">
        <v>8</v>
      </c>
      <c r="B144" s="21">
        <f>B140-B141</f>
        <v>93776000</v>
      </c>
      <c r="C144" s="21">
        <f>C140-C141</f>
        <v>-5763457.5119999992</v>
      </c>
      <c r="D144" s="21">
        <f>D140-D141</f>
        <v>-5852449.5119999992</v>
      </c>
      <c r="E144" s="21">
        <f>E140-E141</f>
        <v>-6984111.2719999989</v>
      </c>
      <c r="F144" s="21">
        <f>F140-F141</f>
        <v>-7088922.884800001</v>
      </c>
      <c r="G144" s="21">
        <f>G140-G141</f>
        <v>-7196670.8459840016</v>
      </c>
      <c r="H144" s="21">
        <f>H140-H141</f>
        <v>-2760498.678003516</v>
      </c>
      <c r="I144" s="21">
        <f>I140-I141</f>
        <v>-600908.68282362353</v>
      </c>
      <c r="J144" s="21">
        <f>J140-J141</f>
        <v>-717992.06650033128</v>
      </c>
      <c r="K144" s="21">
        <f>K140-K141</f>
        <v>-838371.50605326425</v>
      </c>
      <c r="L144" s="21">
        <f>L140-L141</f>
        <v>-962143.71870236006</v>
      </c>
      <c r="M144" s="21">
        <f>M140-M141</f>
        <v>-1089408.3015396073</v>
      </c>
      <c r="N144" s="21">
        <f>N140-N141</f>
        <v>-1220267.8177087298</v>
      </c>
      <c r="O144" s="21">
        <f>O140-O141</f>
        <v>-1354827.8851681575</v>
      </c>
      <c r="P144" s="21">
        <f>P140-P141</f>
        <v>-1493197.2681146488</v>
      </c>
      <c r="Q144" s="21">
        <f>Q140-Q141</f>
        <v>-1635487.9711474497</v>
      </c>
      <c r="R144" s="21">
        <f>R140-R141</f>
        <v>-1781815.3362551285</v>
      </c>
      <c r="S144" s="21">
        <f>S140-S141</f>
        <v>-1932298.1427097693</v>
      </c>
      <c r="T144" s="21">
        <f>T140-T141</f>
        <v>-2087058.7099557212</v>
      </c>
      <c r="U144" s="21">
        <f>U140-U141</f>
        <v>-2246223.0035826964</v>
      </c>
      <c r="V144" s="21">
        <f>V140-V141</f>
        <v>-355374.14862785209</v>
      </c>
      <c r="W144" s="21">
        <f>W140-W141</f>
        <v>11193258.680000003</v>
      </c>
    </row>
    <row r="145" spans="1:23" ht="13.8" thickTop="1" x14ac:dyDescent="0.25"/>
    <row r="146" spans="1:23" x14ac:dyDescent="0.25">
      <c r="A146" s="22" t="s">
        <v>28</v>
      </c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</row>
    <row r="147" spans="1:23" x14ac:dyDescent="0.25">
      <c r="A147" s="4" t="s">
        <v>1</v>
      </c>
      <c r="B147" s="4">
        <f>B73</f>
        <v>150000000</v>
      </c>
      <c r="C147" s="4">
        <f>C73</f>
        <v>0</v>
      </c>
      <c r="D147" s="4">
        <f>D73</f>
        <v>0</v>
      </c>
      <c r="E147" s="4">
        <f>E73</f>
        <v>0</v>
      </c>
      <c r="F147" s="4">
        <f>F73</f>
        <v>0</v>
      </c>
      <c r="G147" s="4">
        <f>G73</f>
        <v>0</v>
      </c>
      <c r="H147" s="4">
        <f>H73</f>
        <v>0</v>
      </c>
      <c r="I147" s="4">
        <f>I73</f>
        <v>0</v>
      </c>
      <c r="J147" s="4">
        <f>J73</f>
        <v>0</v>
      </c>
      <c r="K147" s="4">
        <f>K73</f>
        <v>0</v>
      </c>
      <c r="L147" s="4">
        <f>L73</f>
        <v>0</v>
      </c>
      <c r="M147" s="4">
        <f>M73</f>
        <v>0</v>
      </c>
      <c r="N147" s="4">
        <f>N73</f>
        <v>0</v>
      </c>
      <c r="O147" s="4">
        <f>O73</f>
        <v>0</v>
      </c>
      <c r="P147" s="4">
        <f>P73</f>
        <v>0</v>
      </c>
      <c r="Q147" s="4">
        <f>Q73</f>
        <v>0</v>
      </c>
      <c r="R147" s="4">
        <f>R73</f>
        <v>0</v>
      </c>
      <c r="S147" s="4">
        <f>S73</f>
        <v>0</v>
      </c>
      <c r="T147" s="4">
        <f>T73</f>
        <v>0</v>
      </c>
      <c r="U147" s="4">
        <f>U73</f>
        <v>0</v>
      </c>
      <c r="V147" s="4">
        <f>V73</f>
        <v>0</v>
      </c>
      <c r="W147" s="4">
        <f>W73</f>
        <v>0</v>
      </c>
    </row>
    <row r="148" spans="1:23" x14ac:dyDescent="0.25">
      <c r="A148" s="4" t="s">
        <v>26</v>
      </c>
      <c r="B148" s="23">
        <v>20</v>
      </c>
      <c r="C148" s="23">
        <v>20</v>
      </c>
      <c r="D148" s="23">
        <v>20</v>
      </c>
      <c r="E148" s="23">
        <v>20</v>
      </c>
      <c r="F148" s="23">
        <v>20</v>
      </c>
      <c r="G148" s="23">
        <v>20</v>
      </c>
      <c r="H148" s="23">
        <v>20</v>
      </c>
      <c r="I148" s="23">
        <v>20</v>
      </c>
      <c r="J148" s="23">
        <v>20</v>
      </c>
      <c r="K148" s="23">
        <v>20</v>
      </c>
      <c r="L148" s="23">
        <v>20</v>
      </c>
      <c r="M148" s="23">
        <v>20</v>
      </c>
      <c r="N148" s="23">
        <v>20</v>
      </c>
      <c r="O148" s="23">
        <v>20</v>
      </c>
      <c r="P148" s="23">
        <v>20</v>
      </c>
      <c r="Q148" s="23">
        <v>20</v>
      </c>
      <c r="R148" s="23">
        <v>20</v>
      </c>
      <c r="S148" s="23">
        <v>20</v>
      </c>
      <c r="T148" s="23">
        <v>20</v>
      </c>
      <c r="U148" s="23">
        <v>20</v>
      </c>
      <c r="V148" s="23">
        <v>20</v>
      </c>
      <c r="W148" s="23">
        <v>20</v>
      </c>
    </row>
    <row r="149" spans="1:23" x14ac:dyDescent="0.25">
      <c r="A149" s="36" t="s">
        <v>46</v>
      </c>
      <c r="B149" s="4">
        <v>0</v>
      </c>
      <c r="C149" s="4">
        <f>B149</f>
        <v>0</v>
      </c>
      <c r="D149" s="4">
        <f>C149</f>
        <v>0</v>
      </c>
      <c r="E149" s="4">
        <f t="shared" ref="E149:W149" si="111">D149</f>
        <v>0</v>
      </c>
      <c r="F149" s="4">
        <f t="shared" si="111"/>
        <v>0</v>
      </c>
      <c r="G149" s="4">
        <f t="shared" si="111"/>
        <v>0</v>
      </c>
      <c r="H149" s="4">
        <f t="shared" si="111"/>
        <v>0</v>
      </c>
      <c r="I149" s="4">
        <f t="shared" si="111"/>
        <v>0</v>
      </c>
      <c r="J149" s="4">
        <f t="shared" si="111"/>
        <v>0</v>
      </c>
      <c r="K149" s="4">
        <f t="shared" si="111"/>
        <v>0</v>
      </c>
      <c r="L149" s="4">
        <f t="shared" si="111"/>
        <v>0</v>
      </c>
      <c r="M149" s="4">
        <f t="shared" si="111"/>
        <v>0</v>
      </c>
      <c r="N149" s="4">
        <f t="shared" si="111"/>
        <v>0</v>
      </c>
      <c r="O149" s="4">
        <f t="shared" si="111"/>
        <v>0</v>
      </c>
      <c r="P149" s="4">
        <f t="shared" si="111"/>
        <v>0</v>
      </c>
      <c r="Q149" s="4">
        <f t="shared" si="111"/>
        <v>0</v>
      </c>
      <c r="R149" s="4">
        <f t="shared" si="111"/>
        <v>0</v>
      </c>
      <c r="S149" s="4">
        <f t="shared" si="111"/>
        <v>0</v>
      </c>
      <c r="T149" s="4">
        <f t="shared" si="111"/>
        <v>0</v>
      </c>
      <c r="U149" s="4">
        <f t="shared" si="111"/>
        <v>0</v>
      </c>
      <c r="V149" s="4">
        <f t="shared" si="111"/>
        <v>0</v>
      </c>
      <c r="W149" s="4">
        <f t="shared" si="111"/>
        <v>0</v>
      </c>
    </row>
    <row r="150" spans="1:23" x14ac:dyDescent="0.25">
      <c r="A150" s="36" t="s">
        <v>43</v>
      </c>
      <c r="B150" s="24"/>
      <c r="C150" s="4">
        <f>C147/C148</f>
        <v>0</v>
      </c>
      <c r="D150" s="4">
        <f t="shared" ref="D150:W150" si="112">D147/D148</f>
        <v>0</v>
      </c>
      <c r="E150" s="4">
        <f t="shared" si="112"/>
        <v>0</v>
      </c>
      <c r="F150" s="4">
        <f t="shared" si="112"/>
        <v>0</v>
      </c>
      <c r="G150" s="4">
        <f t="shared" ref="G150" si="113">G147/G148</f>
        <v>0</v>
      </c>
      <c r="H150" s="4">
        <f t="shared" si="112"/>
        <v>0</v>
      </c>
      <c r="I150" s="4">
        <f t="shared" ref="I150:J150" si="114">I147/I148</f>
        <v>0</v>
      </c>
      <c r="J150" s="4">
        <f t="shared" si="114"/>
        <v>0</v>
      </c>
      <c r="K150" s="4">
        <f t="shared" si="112"/>
        <v>0</v>
      </c>
      <c r="L150" s="4">
        <f t="shared" ref="L150:N150" si="115">L147/L148</f>
        <v>0</v>
      </c>
      <c r="M150" s="4">
        <f t="shared" si="115"/>
        <v>0</v>
      </c>
      <c r="N150" s="4">
        <f t="shared" si="115"/>
        <v>0</v>
      </c>
      <c r="O150" s="4">
        <f t="shared" si="112"/>
        <v>0</v>
      </c>
      <c r="P150" s="4">
        <f t="shared" si="112"/>
        <v>0</v>
      </c>
      <c r="Q150" s="4">
        <f t="shared" si="112"/>
        <v>0</v>
      </c>
      <c r="R150" s="4">
        <f t="shared" ref="R150:T150" si="116">R147/R148</f>
        <v>0</v>
      </c>
      <c r="S150" s="4">
        <f t="shared" si="116"/>
        <v>0</v>
      </c>
      <c r="T150" s="4">
        <f t="shared" si="116"/>
        <v>0</v>
      </c>
      <c r="U150" s="4">
        <f t="shared" si="112"/>
        <v>0</v>
      </c>
      <c r="V150" s="4">
        <f t="shared" si="112"/>
        <v>0</v>
      </c>
      <c r="W150" s="4">
        <f t="shared" si="112"/>
        <v>0</v>
      </c>
    </row>
    <row r="151" spans="1:23" x14ac:dyDescent="0.25">
      <c r="A151" s="36" t="s">
        <v>44</v>
      </c>
      <c r="B151" s="24"/>
      <c r="C151" s="24"/>
      <c r="D151" s="4">
        <f>D147/D148</f>
        <v>0</v>
      </c>
      <c r="E151" s="4">
        <f t="shared" ref="E151:W151" si="117">E147/E148</f>
        <v>0</v>
      </c>
      <c r="F151" s="4">
        <f t="shared" si="117"/>
        <v>0</v>
      </c>
      <c r="G151" s="4">
        <f t="shared" ref="G151" si="118">G147/G148</f>
        <v>0</v>
      </c>
      <c r="H151" s="4">
        <f t="shared" si="117"/>
        <v>0</v>
      </c>
      <c r="I151" s="4">
        <f t="shared" ref="I151:J151" si="119">I147/I148</f>
        <v>0</v>
      </c>
      <c r="J151" s="4">
        <f t="shared" si="119"/>
        <v>0</v>
      </c>
      <c r="K151" s="4">
        <f t="shared" si="117"/>
        <v>0</v>
      </c>
      <c r="L151" s="4">
        <f t="shared" ref="L151:N151" si="120">L147/L148</f>
        <v>0</v>
      </c>
      <c r="M151" s="4">
        <f t="shared" si="120"/>
        <v>0</v>
      </c>
      <c r="N151" s="4">
        <f t="shared" si="120"/>
        <v>0</v>
      </c>
      <c r="O151" s="4">
        <f t="shared" si="117"/>
        <v>0</v>
      </c>
      <c r="P151" s="4">
        <f t="shared" si="117"/>
        <v>0</v>
      </c>
      <c r="Q151" s="4">
        <f t="shared" si="117"/>
        <v>0</v>
      </c>
      <c r="R151" s="4">
        <f t="shared" ref="R151:T151" si="121">R147/R148</f>
        <v>0</v>
      </c>
      <c r="S151" s="4">
        <f t="shared" si="121"/>
        <v>0</v>
      </c>
      <c r="T151" s="4">
        <f t="shared" si="121"/>
        <v>0</v>
      </c>
      <c r="U151" s="4">
        <f t="shared" si="117"/>
        <v>0</v>
      </c>
      <c r="V151" s="4">
        <f t="shared" si="117"/>
        <v>0</v>
      </c>
      <c r="W151" s="4">
        <f t="shared" si="117"/>
        <v>0</v>
      </c>
    </row>
    <row r="152" spans="1:23" x14ac:dyDescent="0.25">
      <c r="A152" s="36" t="s">
        <v>45</v>
      </c>
      <c r="B152" s="24"/>
      <c r="C152" s="24"/>
      <c r="D152" s="24"/>
      <c r="E152" s="4">
        <f>E147/E148</f>
        <v>0</v>
      </c>
      <c r="F152" s="4">
        <f t="shared" ref="F152:W152" si="122">F147/F148</f>
        <v>0</v>
      </c>
      <c r="G152" s="4">
        <f t="shared" ref="G152" si="123">G147/G148</f>
        <v>0</v>
      </c>
      <c r="H152" s="4">
        <f t="shared" si="122"/>
        <v>0</v>
      </c>
      <c r="I152" s="4">
        <f t="shared" ref="I152:J152" si="124">I147/I148</f>
        <v>0</v>
      </c>
      <c r="J152" s="4">
        <f t="shared" si="124"/>
        <v>0</v>
      </c>
      <c r="K152" s="4">
        <f t="shared" si="122"/>
        <v>0</v>
      </c>
      <c r="L152" s="4">
        <f t="shared" ref="L152:N152" si="125">L147/L148</f>
        <v>0</v>
      </c>
      <c r="M152" s="4">
        <f t="shared" si="125"/>
        <v>0</v>
      </c>
      <c r="N152" s="4">
        <f t="shared" si="125"/>
        <v>0</v>
      </c>
      <c r="O152" s="4">
        <f t="shared" si="122"/>
        <v>0</v>
      </c>
      <c r="P152" s="4">
        <f t="shared" si="122"/>
        <v>0</v>
      </c>
      <c r="Q152" s="4">
        <f t="shared" si="122"/>
        <v>0</v>
      </c>
      <c r="R152" s="4">
        <f t="shared" ref="R152:T152" si="126">R147/R148</f>
        <v>0</v>
      </c>
      <c r="S152" s="4">
        <f t="shared" si="126"/>
        <v>0</v>
      </c>
      <c r="T152" s="4">
        <f t="shared" si="126"/>
        <v>0</v>
      </c>
      <c r="U152" s="4">
        <f t="shared" si="122"/>
        <v>0</v>
      </c>
      <c r="V152" s="4">
        <f t="shared" si="122"/>
        <v>0</v>
      </c>
      <c r="W152" s="4">
        <f t="shared" si="122"/>
        <v>0</v>
      </c>
    </row>
    <row r="153" spans="1:23" x14ac:dyDescent="0.25">
      <c r="A153" s="36" t="s">
        <v>47</v>
      </c>
      <c r="B153" s="24"/>
      <c r="C153" s="24"/>
      <c r="D153" s="24"/>
      <c r="E153" s="24"/>
      <c r="F153" s="4">
        <f>F147/F148</f>
        <v>0</v>
      </c>
      <c r="G153" s="4">
        <f>G147/G148</f>
        <v>0</v>
      </c>
      <c r="H153" s="4">
        <f>H147/H148</f>
        <v>0</v>
      </c>
      <c r="I153" s="4">
        <f>I147/I148</f>
        <v>0</v>
      </c>
      <c r="J153" s="4">
        <f>J147/J148</f>
        <v>0</v>
      </c>
      <c r="K153" s="4">
        <f>K147/K148</f>
        <v>0</v>
      </c>
      <c r="L153" s="4">
        <f>L147/L148</f>
        <v>0</v>
      </c>
      <c r="M153" s="4">
        <f>M147/M148</f>
        <v>0</v>
      </c>
      <c r="N153" s="4">
        <f>N147/N148</f>
        <v>0</v>
      </c>
      <c r="O153" s="4">
        <f>O147/O148</f>
        <v>0</v>
      </c>
      <c r="P153" s="4">
        <f>P147/P148</f>
        <v>0</v>
      </c>
      <c r="Q153" s="4">
        <f>Q147/Q148</f>
        <v>0</v>
      </c>
      <c r="R153" s="4">
        <f>R147/R148</f>
        <v>0</v>
      </c>
      <c r="S153" s="4">
        <f>S147/S148</f>
        <v>0</v>
      </c>
      <c r="T153" s="4">
        <f>T147/T148</f>
        <v>0</v>
      </c>
      <c r="U153" s="4">
        <f>U147/U148</f>
        <v>0</v>
      </c>
      <c r="V153" s="4">
        <f>V147/V148</f>
        <v>0</v>
      </c>
      <c r="W153" s="4">
        <f>W147/W148</f>
        <v>0</v>
      </c>
    </row>
    <row r="154" spans="1:23" x14ac:dyDescent="0.25">
      <c r="A154" s="36" t="s">
        <v>48</v>
      </c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 spans="1:23" ht="13.8" thickBot="1" x14ac:dyDescent="0.3">
      <c r="A155" s="20" t="s">
        <v>27</v>
      </c>
      <c r="B155" s="20">
        <f>SUM(B149:B154)</f>
        <v>0</v>
      </c>
      <c r="C155" s="20">
        <f>SUM(C149:C154)</f>
        <v>0</v>
      </c>
      <c r="D155" s="20">
        <f>SUM(D149:D154)</f>
        <v>0</v>
      </c>
      <c r="E155" s="20">
        <f>SUM(E149:E154)</f>
        <v>0</v>
      </c>
      <c r="F155" s="20">
        <f>SUM(F149:F154)</f>
        <v>0</v>
      </c>
      <c r="G155" s="20">
        <f>SUM(G149:G154)</f>
        <v>0</v>
      </c>
      <c r="H155" s="20">
        <f>SUM(H149:H154)</f>
        <v>0</v>
      </c>
      <c r="I155" s="20">
        <f>SUM(I149:I154)</f>
        <v>0</v>
      </c>
      <c r="J155" s="20">
        <f>SUM(J149:J154)</f>
        <v>0</v>
      </c>
      <c r="K155" s="20">
        <f>SUM(K149:K154)</f>
        <v>0</v>
      </c>
      <c r="L155" s="20">
        <f>SUM(L149:L154)</f>
        <v>0</v>
      </c>
      <c r="M155" s="20">
        <f>SUM(M149:M154)</f>
        <v>0</v>
      </c>
      <c r="N155" s="20">
        <f>SUM(N149:N154)</f>
        <v>0</v>
      </c>
      <c r="O155" s="20">
        <f>SUM(O149:O154)</f>
        <v>0</v>
      </c>
      <c r="P155" s="20">
        <f>SUM(P149:P154)</f>
        <v>0</v>
      </c>
      <c r="Q155" s="20">
        <f>SUM(Q149:Q154)</f>
        <v>0</v>
      </c>
      <c r="R155" s="20">
        <f>SUM(R149:R154)</f>
        <v>0</v>
      </c>
      <c r="S155" s="20">
        <f>SUM(S149:S154)</f>
        <v>0</v>
      </c>
      <c r="T155" s="20">
        <f>SUM(T149:T154)</f>
        <v>0</v>
      </c>
      <c r="U155" s="20">
        <f>SUM(U149:U154)</f>
        <v>0</v>
      </c>
      <c r="V155" s="20">
        <f>SUM(V149:V154)</f>
        <v>0</v>
      </c>
      <c r="W155" s="20">
        <f>SUM(W149:W154)</f>
        <v>0</v>
      </c>
    </row>
    <row r="156" spans="1:23" ht="13.8" thickTop="1" x14ac:dyDescent="0.25"/>
  </sheetData>
  <mergeCells count="7">
    <mergeCell ref="M23:O23"/>
    <mergeCell ref="M21:O22"/>
    <mergeCell ref="M28:O29"/>
    <mergeCell ref="M30:O30"/>
    <mergeCell ref="A2:W2"/>
    <mergeCell ref="E4:W6"/>
    <mergeCell ref="E7:W19"/>
  </mergeCells>
  <phoneticPr fontId="3" type="noConversion"/>
  <printOptions horizontalCentered="1"/>
  <pageMargins left="0.39370078740157483" right="0.39370078740157483" top="0.39370078740157483" bottom="0.19685039370078741" header="0.19685039370078741" footer="0.23622047244094491"/>
  <pageSetup paperSize="9" scale="8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Soisonsan Sukagate</dc:creator>
  <cp:lastModifiedBy>Thitima Manomansaddha</cp:lastModifiedBy>
  <cp:lastPrinted>2017-06-21T03:44:05Z</cp:lastPrinted>
  <dcterms:created xsi:type="dcterms:W3CDTF">1996-10-14T23:33:28Z</dcterms:created>
  <dcterms:modified xsi:type="dcterms:W3CDTF">2024-09-04T08:04:39Z</dcterms:modified>
</cp:coreProperties>
</file>